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710" windowHeight="10740" activeTab="0"/>
  </bookViews>
  <sheets>
    <sheet name="Resumen" sheetId="1" r:id="rId1"/>
    <sheet name="2,3" sheetId="2" r:id="rId2"/>
    <sheet name="4,5,6" sheetId="3" r:id="rId3"/>
    <sheet name="7,8,9" sheetId="4" r:id="rId4"/>
    <sheet name="10,11,12" sheetId="5" r:id="rId5"/>
    <sheet name="14,15,16" sheetId="6" r:id="rId6"/>
    <sheet name="18,19,20" sheetId="7" r:id="rId7"/>
    <sheet name="21,22,23" sheetId="8" r:id="rId8"/>
    <sheet name="25,26,27" sheetId="9" r:id="rId9"/>
    <sheet name="28,29,30" sheetId="10" r:id="rId10"/>
    <sheet name="31,32,33" sheetId="11" r:id="rId11"/>
    <sheet name="34,35,36" sheetId="12" r:id="rId12"/>
    <sheet name="37,38,39" sheetId="13" r:id="rId13"/>
    <sheet name="40,41,42" sheetId="14" r:id="rId14"/>
    <sheet name="43,44,45" sheetId="15" r:id="rId15"/>
    <sheet name="46,47,48,49" sheetId="16" r:id="rId16"/>
    <sheet name="50, 51" sheetId="17" r:id="rId17"/>
  </sheets>
  <definedNames>
    <definedName name="_xlnm.Print_Area" localSheetId="4">'10,11,12'!$A$1:$K$66</definedName>
    <definedName name="_xlnm.Print_Area" localSheetId="5">'14,15,16'!$A$1:$K$66</definedName>
    <definedName name="_xlnm.Print_Area" localSheetId="6">'18,19,20'!$A$1:$K$52</definedName>
    <definedName name="_xlnm.Print_Area" localSheetId="1">'2,3'!$A$1:$K$52</definedName>
    <definedName name="_xlnm.Print_Area" localSheetId="7">'21,22,23'!$A$1:$K$66</definedName>
    <definedName name="_xlnm.Print_Area" localSheetId="8">'25,26,27'!$A$1:$K$66</definedName>
    <definedName name="_xlnm.Print_Area" localSheetId="9">'28,29,30'!$A$1:$K$66</definedName>
    <definedName name="_xlnm.Print_Area" localSheetId="10">'31,32,33'!$A$1:$K$66</definedName>
    <definedName name="_xlnm.Print_Area" localSheetId="11">'34,35,36'!$A$1:$K$66</definedName>
    <definedName name="_xlnm.Print_Area" localSheetId="12">'37,38,39'!$A$1:$K$66</definedName>
    <definedName name="_xlnm.Print_Area" localSheetId="2">'4,5,6'!$A$1:$K$66</definedName>
    <definedName name="_xlnm.Print_Area" localSheetId="13">'40,41,42'!$A$1:$K$66</definedName>
    <definedName name="_xlnm.Print_Area" localSheetId="14">'43,44,45'!$A$1:$K$66</definedName>
    <definedName name="_xlnm.Print_Area" localSheetId="15">'46,47,48,49'!$A$1:$K$66</definedName>
    <definedName name="_xlnm.Print_Area" localSheetId="16">'50, 51'!$A$1:$K$66</definedName>
    <definedName name="_xlnm.Print_Area" localSheetId="3">'7,8,9'!$A$1:$K$66</definedName>
  </definedNames>
  <calcPr fullCalcOnLoad="1"/>
</workbook>
</file>

<file path=xl/sharedStrings.xml><?xml version="1.0" encoding="utf-8"?>
<sst xmlns="http://schemas.openxmlformats.org/spreadsheetml/2006/main" count="746" uniqueCount="26">
  <si>
    <t>MANTENIMIENTO</t>
  </si>
  <si>
    <t>CHOFER</t>
  </si>
  <si>
    <t>TRACTOR</t>
  </si>
  <si>
    <t>ODOMETRO</t>
  </si>
  <si>
    <t>AGUA</t>
  </si>
  <si>
    <t>ACEITE Y FILTRO</t>
  </si>
  <si>
    <t xml:space="preserve">AGUA </t>
  </si>
  <si>
    <t>Ultimo</t>
  </si>
  <si>
    <t>Proximo</t>
  </si>
  <si>
    <t>faltante</t>
  </si>
  <si>
    <t>ACEITE Y FILTROS</t>
  </si>
  <si>
    <t>CAJA Y DIFERENCIAl</t>
  </si>
  <si>
    <t>CAJA Y DIFERENCIAL</t>
  </si>
  <si>
    <t>no tiene un año</t>
  </si>
  <si>
    <t>NO SE HIZO</t>
  </si>
  <si>
    <t>-</t>
  </si>
  <si>
    <t>NO SABE</t>
  </si>
  <si>
    <t>NO HIZO</t>
  </si>
  <si>
    <t>FECHA</t>
  </si>
  <si>
    <t>no sabe</t>
  </si>
  <si>
    <t>CAMBIO DE ACEITE Y FILTROS</t>
  </si>
  <si>
    <t>ACEITE Y FILTROS, CAJA Y DIF</t>
  </si>
  <si>
    <t>CAMBIO COMPLETO</t>
  </si>
  <si>
    <t>FALTAN DATOS</t>
  </si>
  <si>
    <t>Municipalidad XXXXXXXXXXXX</t>
  </si>
  <si>
    <t>XXXXXXXXXXXXX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</si>
</sst>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</numFmts>
  <fonts count="52">
    <font>
      <sz val="8"/>
      <name val="Arial"/>
      <family val="0"/>
    </font>
    <font>
      <b/>
      <u val="single"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1"/>
    </font>
    <font>
      <b/>
      <sz val="16"/>
      <color indexed="18"/>
      <name val="Times New Roman"/>
      <family val="1"/>
    </font>
    <font>
      <sz val="8"/>
      <color indexed="18"/>
      <name val="Times New Roman"/>
      <family val="1"/>
    </font>
    <font>
      <b/>
      <i/>
      <u val="single"/>
      <sz val="16"/>
      <color indexed="18"/>
      <name val="Times New Roman"/>
      <family val="1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2"/>
      <color indexed="18"/>
      <name val="Times New Roman"/>
      <family val="1"/>
    </font>
    <font>
      <sz val="12"/>
      <color indexed="1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8"/>
      <name val="Arial"/>
      <family val="2"/>
    </font>
    <font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5" borderId="10" xfId="46" applyFill="1" applyBorder="1" applyAlignment="1" applyProtection="1">
      <alignment horizontal="center"/>
      <protection/>
    </xf>
    <xf numFmtId="0" fontId="14" fillId="35" borderId="11" xfId="46" applyFill="1" applyBorder="1" applyAlignment="1" applyProtection="1">
      <alignment horizontal="center"/>
      <protection/>
    </xf>
    <xf numFmtId="0" fontId="14" fillId="35" borderId="12" xfId="46" applyFill="1" applyBorder="1" applyAlignment="1" applyProtection="1">
      <alignment horizontal="center"/>
      <protection/>
    </xf>
    <xf numFmtId="0" fontId="14" fillId="35" borderId="13" xfId="46" applyFill="1" applyBorder="1" applyAlignment="1" applyProtection="1">
      <alignment horizontal="center"/>
      <protection/>
    </xf>
    <xf numFmtId="0" fontId="14" fillId="35" borderId="14" xfId="46" applyFill="1" applyBorder="1" applyAlignment="1" applyProtection="1">
      <alignment horizontal="center"/>
      <protection/>
    </xf>
    <xf numFmtId="0" fontId="16" fillId="35" borderId="15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43" fontId="0" fillId="0" borderId="0" xfId="49" applyFont="1" applyAlignment="1">
      <alignment/>
    </xf>
    <xf numFmtId="43" fontId="2" fillId="36" borderId="0" xfId="49" applyFont="1" applyFill="1" applyAlignment="1">
      <alignment/>
    </xf>
    <xf numFmtId="43" fontId="2" fillId="35" borderId="10" xfId="49" applyFont="1" applyFill="1" applyBorder="1" applyAlignment="1">
      <alignment horizontal="right"/>
    </xf>
    <xf numFmtId="43" fontId="2" fillId="35" borderId="13" xfId="49" applyFont="1" applyFill="1" applyBorder="1" applyAlignment="1">
      <alignment horizontal="right"/>
    </xf>
    <xf numFmtId="43" fontId="2" fillId="35" borderId="11" xfId="49" applyFont="1" applyFill="1" applyBorder="1" applyAlignment="1">
      <alignment horizontal="right"/>
    </xf>
    <xf numFmtId="43" fontId="2" fillId="35" borderId="12" xfId="49" applyFont="1" applyFill="1" applyBorder="1" applyAlignment="1">
      <alignment horizontal="right"/>
    </xf>
    <xf numFmtId="43" fontId="2" fillId="35" borderId="14" xfId="49" applyFont="1" applyFill="1" applyBorder="1" applyAlignment="1">
      <alignment horizontal="right"/>
    </xf>
    <xf numFmtId="43" fontId="0" fillId="33" borderId="0" xfId="49" applyFont="1" applyFill="1" applyAlignment="1">
      <alignment/>
    </xf>
    <xf numFmtId="14" fontId="0" fillId="0" borderId="0" xfId="0" applyNumberFormat="1" applyAlignment="1">
      <alignment/>
    </xf>
    <xf numFmtId="43" fontId="2" fillId="36" borderId="13" xfId="49" applyFont="1" applyFill="1" applyBorder="1" applyAlignment="1">
      <alignment horizontal="right"/>
    </xf>
    <xf numFmtId="43" fontId="0" fillId="36" borderId="0" xfId="49" applyFont="1" applyFill="1" applyAlignment="1">
      <alignment/>
    </xf>
    <xf numFmtId="43" fontId="0" fillId="0" borderId="17" xfId="49" applyFont="1" applyBorder="1" applyAlignment="1">
      <alignment/>
    </xf>
    <xf numFmtId="0" fontId="11" fillId="34" borderId="0" xfId="0" applyFont="1" applyFill="1" applyBorder="1" applyAlignment="1">
      <alignment horizontal="center"/>
    </xf>
    <xf numFmtId="43" fontId="0" fillId="33" borderId="18" xfId="49" applyFont="1" applyFill="1" applyBorder="1" applyAlignment="1">
      <alignment/>
    </xf>
    <xf numFmtId="43" fontId="0" fillId="0" borderId="18" xfId="49" applyFont="1" applyBorder="1" applyAlignment="1">
      <alignment/>
    </xf>
    <xf numFmtId="0" fontId="0" fillId="33" borderId="0" xfId="0" applyFill="1" applyAlignment="1">
      <alignment/>
    </xf>
    <xf numFmtId="43" fontId="2" fillId="33" borderId="0" xfId="49" applyFont="1" applyFill="1" applyAlignment="1">
      <alignment/>
    </xf>
    <xf numFmtId="43" fontId="2" fillId="0" borderId="0" xfId="49" applyFont="1" applyAlignment="1">
      <alignment/>
    </xf>
    <xf numFmtId="0" fontId="17" fillId="0" borderId="0" xfId="0" applyFont="1" applyAlignment="1">
      <alignment/>
    </xf>
    <xf numFmtId="43" fontId="0" fillId="37" borderId="0" xfId="49" applyFont="1" applyFill="1" applyAlignment="1">
      <alignment/>
    </xf>
    <xf numFmtId="43" fontId="2" fillId="37" borderId="0" xfId="49" applyFont="1" applyFill="1" applyAlignment="1">
      <alignment/>
    </xf>
    <xf numFmtId="43" fontId="0" fillId="0" borderId="0" xfId="49" applyFont="1" applyAlignment="1">
      <alignment/>
    </xf>
    <xf numFmtId="43" fontId="0" fillId="0" borderId="0" xfId="49" applyAlignment="1">
      <alignment/>
    </xf>
    <xf numFmtId="43" fontId="0" fillId="33" borderId="0" xfId="49" applyFill="1" applyAlignment="1">
      <alignment/>
    </xf>
    <xf numFmtId="43" fontId="0" fillId="0" borderId="17" xfId="49" applyBorder="1" applyAlignment="1">
      <alignment/>
    </xf>
    <xf numFmtId="43" fontId="0" fillId="37" borderId="0" xfId="49" applyFill="1" applyAlignment="1">
      <alignment/>
    </xf>
    <xf numFmtId="43" fontId="0" fillId="37" borderId="18" xfId="49" applyFont="1" applyFill="1" applyBorder="1" applyAlignment="1">
      <alignment/>
    </xf>
    <xf numFmtId="0" fontId="14" fillId="0" borderId="0" xfId="46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12" defaultRowHeight="11.25"/>
  <cols>
    <col min="1" max="1" width="24.83203125" style="0" customWidth="1"/>
    <col min="2" max="2" width="22" style="0" customWidth="1"/>
    <col min="3" max="3" width="13.66015625" style="0" customWidth="1"/>
    <col min="4" max="4" width="17.33203125" style="0" customWidth="1"/>
    <col min="5" max="5" width="21.16015625" style="0" customWidth="1"/>
    <col min="6" max="6" width="26.33203125" style="0" customWidth="1"/>
  </cols>
  <sheetData>
    <row r="1" spans="1:6" ht="20.25">
      <c r="A1" s="2" t="s">
        <v>24</v>
      </c>
      <c r="B1" s="3"/>
      <c r="C1" s="3"/>
      <c r="D1" s="3"/>
      <c r="F1" s="6">
        <v>44700</v>
      </c>
    </row>
    <row r="2" spans="1:4" ht="11.25">
      <c r="A2" s="4"/>
      <c r="B2" s="3"/>
      <c r="C2" s="3"/>
      <c r="D2" s="3"/>
    </row>
    <row r="4" spans="1:5" ht="20.25">
      <c r="A4" s="50" t="s">
        <v>0</v>
      </c>
      <c r="B4" s="50"/>
      <c r="E4" s="5" t="str">
        <f>TEXT(F1,"mmmm aaaa")</f>
        <v>mayo jueves</v>
      </c>
    </row>
    <row r="5" spans="8:17" ht="12.75">
      <c r="H5" s="49"/>
      <c r="I5" s="49"/>
      <c r="J5" s="1"/>
      <c r="K5" s="49"/>
      <c r="L5" s="49"/>
      <c r="M5" s="49"/>
      <c r="N5" s="1"/>
      <c r="O5" s="49"/>
      <c r="P5" s="49"/>
      <c r="Q5" s="49"/>
    </row>
    <row r="6" spans="1:17" ht="12.75">
      <c r="A6" s="7" t="s">
        <v>1</v>
      </c>
      <c r="B6" s="7" t="s">
        <v>2</v>
      </c>
      <c r="C6" s="7" t="s">
        <v>3</v>
      </c>
      <c r="D6" s="7" t="s">
        <v>6</v>
      </c>
      <c r="E6" s="7" t="s">
        <v>5</v>
      </c>
      <c r="F6" s="7" t="s">
        <v>12</v>
      </c>
      <c r="G6" s="7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8" ht="11.25">
      <c r="A7" s="17" t="s">
        <v>25</v>
      </c>
      <c r="B7" s="12">
        <v>2</v>
      </c>
      <c r="C7" s="23">
        <v>344710</v>
      </c>
      <c r="D7" s="24">
        <f>+'2,3'!A10</f>
        <v>339417</v>
      </c>
      <c r="E7" s="24">
        <f>+'2,3'!E10</f>
        <v>326270</v>
      </c>
      <c r="F7" s="24">
        <f>+'2,3'!I10</f>
        <v>339417</v>
      </c>
      <c r="G7" s="29">
        <v>44700</v>
      </c>
      <c r="H7" s="39"/>
    </row>
    <row r="8" spans="1:8" ht="11.25">
      <c r="A8" s="18" t="s">
        <v>25</v>
      </c>
      <c r="B8" s="12">
        <v>3</v>
      </c>
      <c r="C8" s="23">
        <v>556615</v>
      </c>
      <c r="D8" s="24">
        <f>+'2,3'!A26</f>
        <v>327964</v>
      </c>
      <c r="E8" s="24">
        <f>+'2,3'!E26</f>
        <v>552710</v>
      </c>
      <c r="F8" s="24">
        <f>+'2,3'!I26</f>
        <v>540530</v>
      </c>
      <c r="G8" s="29">
        <v>44700</v>
      </c>
      <c r="H8" s="39"/>
    </row>
    <row r="9" spans="1:8" ht="11.25">
      <c r="A9" s="18" t="s">
        <v>25</v>
      </c>
      <c r="B9" s="12">
        <v>4</v>
      </c>
      <c r="C9" s="23">
        <v>604584</v>
      </c>
      <c r="D9" s="24">
        <f>+'4,5,6'!A10</f>
        <v>538896</v>
      </c>
      <c r="E9" s="24">
        <f>+'4,5,6'!E10</f>
        <v>582692</v>
      </c>
      <c r="F9" s="24">
        <f>+'4,5,6'!I10</f>
        <v>538896</v>
      </c>
      <c r="G9" s="29">
        <v>44700</v>
      </c>
      <c r="H9" s="39" t="s">
        <v>20</v>
      </c>
    </row>
    <row r="10" spans="1:7" ht="11.25">
      <c r="A10" s="18" t="s">
        <v>25</v>
      </c>
      <c r="B10" s="12">
        <v>5</v>
      </c>
      <c r="C10" s="23">
        <v>409132</v>
      </c>
      <c r="D10" s="24">
        <f>+'4,5,6'!A24</f>
        <v>0</v>
      </c>
      <c r="E10" s="24">
        <f>+'4,5,6'!E24</f>
        <v>392812</v>
      </c>
      <c r="F10" s="24">
        <f>+'4,5,6'!I24</f>
        <v>392812</v>
      </c>
      <c r="G10" s="29">
        <v>44700</v>
      </c>
    </row>
    <row r="11" spans="1:8" ht="11.25">
      <c r="A11" s="18" t="s">
        <v>25</v>
      </c>
      <c r="B11" s="12">
        <v>6</v>
      </c>
      <c r="C11" s="23">
        <v>388148</v>
      </c>
      <c r="D11" s="24" t="str">
        <f>+'4,5,6'!A40</f>
        <v>NO SABE</v>
      </c>
      <c r="E11" s="24">
        <f>+'4,5,6'!E40</f>
        <v>375242</v>
      </c>
      <c r="F11" s="24">
        <f>+'4,5,6'!I40</f>
        <v>346342</v>
      </c>
      <c r="G11" s="29">
        <v>44700</v>
      </c>
      <c r="H11" s="39"/>
    </row>
    <row r="12" spans="1:8" ht="11.25">
      <c r="A12" s="17" t="s">
        <v>25</v>
      </c>
      <c r="B12" s="12">
        <v>7</v>
      </c>
      <c r="C12" s="23">
        <v>410779</v>
      </c>
      <c r="D12" s="24">
        <f>+'7,8,9'!A10</f>
        <v>289000</v>
      </c>
      <c r="E12" s="24">
        <f>+'7,8,9'!E10</f>
        <v>331270</v>
      </c>
      <c r="F12" s="30">
        <f>+'7,8,9'!I10</f>
        <v>105000</v>
      </c>
      <c r="G12" s="29">
        <v>44700</v>
      </c>
      <c r="H12" s="39" t="s">
        <v>23</v>
      </c>
    </row>
    <row r="13" spans="1:8" ht="11.25">
      <c r="A13" s="18" t="s">
        <v>25</v>
      </c>
      <c r="B13" s="12">
        <v>8</v>
      </c>
      <c r="C13" s="23">
        <v>561447</v>
      </c>
      <c r="D13" s="24" t="str">
        <f>+'7,8,9'!A24</f>
        <v>NO SE HIZO</v>
      </c>
      <c r="E13" s="24">
        <f>+'7,8,9'!E24</f>
        <v>530389</v>
      </c>
      <c r="F13" s="24">
        <f>+'7,8,9'!I24</f>
        <v>380564</v>
      </c>
      <c r="G13" s="29">
        <v>44700</v>
      </c>
      <c r="H13" s="39" t="s">
        <v>22</v>
      </c>
    </row>
    <row r="14" spans="1:8" ht="11.25">
      <c r="A14" s="18" t="s">
        <v>25</v>
      </c>
      <c r="B14" s="12">
        <v>9</v>
      </c>
      <c r="C14" s="23">
        <v>735849</v>
      </c>
      <c r="D14" s="24">
        <f>+'7,8,9'!A40</f>
        <v>505469</v>
      </c>
      <c r="E14" s="24">
        <f>+'7,8,9'!E40</f>
        <v>725942</v>
      </c>
      <c r="F14" s="24">
        <f>+'7,8,9'!I40</f>
        <v>637530</v>
      </c>
      <c r="G14" s="29">
        <v>44700</v>
      </c>
      <c r="H14" s="39"/>
    </row>
    <row r="15" spans="1:8" ht="11.25">
      <c r="A15" s="17" t="s">
        <v>25</v>
      </c>
      <c r="B15" s="12">
        <v>10</v>
      </c>
      <c r="C15" s="23">
        <v>484602</v>
      </c>
      <c r="D15" s="24">
        <f>+'10,11,12'!A10</f>
        <v>446221</v>
      </c>
      <c r="E15" s="24">
        <f>+'10,11,12'!E10</f>
        <v>468095</v>
      </c>
      <c r="F15" s="24" t="str">
        <f>+'10,11,12'!I10</f>
        <v>NO SABE</v>
      </c>
      <c r="G15" s="29">
        <v>44700</v>
      </c>
      <c r="H15" s="39" t="s">
        <v>12</v>
      </c>
    </row>
    <row r="16" spans="1:8" ht="11.25">
      <c r="A16" s="18" t="s">
        <v>25</v>
      </c>
      <c r="B16" s="12">
        <v>11</v>
      </c>
      <c r="C16" s="23">
        <v>648687</v>
      </c>
      <c r="D16" s="23">
        <f>+'10,11,12'!A24</f>
        <v>628000</v>
      </c>
      <c r="E16" s="24">
        <f>+'10,11,12'!E24</f>
        <v>648000</v>
      </c>
      <c r="F16" s="24">
        <f>+'10,11,12'!I24</f>
        <v>648000</v>
      </c>
      <c r="G16" s="29">
        <v>44700</v>
      </c>
      <c r="H16" s="39"/>
    </row>
    <row r="17" spans="1:8" ht="11.25">
      <c r="A17" s="17" t="s">
        <v>25</v>
      </c>
      <c r="B17" s="12">
        <v>12</v>
      </c>
      <c r="C17" s="23">
        <v>488056</v>
      </c>
      <c r="D17" s="24" t="str">
        <f>+'10,11,12'!A40</f>
        <v>-</v>
      </c>
      <c r="E17" s="24">
        <f>+'10,11,12'!E40</f>
        <v>464594</v>
      </c>
      <c r="F17" s="24">
        <f>+'10,11,12'!I40</f>
        <v>318163</v>
      </c>
      <c r="G17" s="29">
        <v>44700</v>
      </c>
      <c r="H17" s="39" t="s">
        <v>21</v>
      </c>
    </row>
    <row r="18" spans="1:8" ht="11.25">
      <c r="A18" s="18" t="s">
        <v>25</v>
      </c>
      <c r="B18" s="12">
        <v>14</v>
      </c>
      <c r="C18" s="23">
        <v>721961</v>
      </c>
      <c r="D18" s="24" t="s">
        <v>16</v>
      </c>
      <c r="E18" s="24">
        <f>+'14,15,16'!E10</f>
        <v>714110</v>
      </c>
      <c r="F18" s="24">
        <f>+'14,15,16'!I10</f>
        <v>714110</v>
      </c>
      <c r="G18" s="29">
        <v>44700</v>
      </c>
      <c r="H18" s="39"/>
    </row>
    <row r="19" spans="1:8" ht="11.25">
      <c r="A19" s="18" t="s">
        <v>25</v>
      </c>
      <c r="B19" s="12">
        <v>15</v>
      </c>
      <c r="C19" s="23">
        <v>381440</v>
      </c>
      <c r="D19" s="24" t="str">
        <f>+'14,15,16'!A24</f>
        <v>NO SE HIZO</v>
      </c>
      <c r="E19" s="24">
        <f>+'14,15,16'!E24</f>
        <v>342343</v>
      </c>
      <c r="F19" s="24">
        <f>+'14,15,16'!I24</f>
        <v>323246</v>
      </c>
      <c r="G19" s="29">
        <v>44700</v>
      </c>
      <c r="H19" s="39"/>
    </row>
    <row r="20" spans="1:8" ht="11.25">
      <c r="A20" s="18" t="s">
        <v>25</v>
      </c>
      <c r="B20" s="12">
        <v>16</v>
      </c>
      <c r="C20" s="23">
        <v>687343</v>
      </c>
      <c r="D20" s="24" t="str">
        <f>+'14,15,16'!A40</f>
        <v>NO SABE</v>
      </c>
      <c r="E20" s="24">
        <f>+'14,15,16'!E40</f>
        <v>687144</v>
      </c>
      <c r="F20" s="24">
        <f>+'14,15,16'!I40</f>
        <v>637120</v>
      </c>
      <c r="G20" s="29">
        <v>44700</v>
      </c>
      <c r="H20" s="39"/>
    </row>
    <row r="21" spans="1:8" ht="11.25">
      <c r="A21" s="18" t="s">
        <v>25</v>
      </c>
      <c r="B21" s="12">
        <v>19</v>
      </c>
      <c r="C21" s="23">
        <v>315019</v>
      </c>
      <c r="D21" s="24" t="str">
        <f>+'18,19,20'!A10</f>
        <v>NO SABE</v>
      </c>
      <c r="E21" s="24">
        <f>+'18,19,20'!E10</f>
        <v>293179</v>
      </c>
      <c r="F21" s="30" t="str">
        <f>+'18,19,20'!I10</f>
        <v>NO SABE</v>
      </c>
      <c r="G21" s="29">
        <v>44701</v>
      </c>
      <c r="H21" s="39" t="s">
        <v>23</v>
      </c>
    </row>
    <row r="22" spans="1:8" ht="11.25">
      <c r="A22" s="19" t="s">
        <v>25</v>
      </c>
      <c r="B22" s="13">
        <v>20</v>
      </c>
      <c r="C22" s="25">
        <v>373877</v>
      </c>
      <c r="D22" s="24">
        <f>+'18,19,20'!A26</f>
        <v>225627</v>
      </c>
      <c r="E22" s="24">
        <f>+'18,19,20'!E26</f>
        <v>371951</v>
      </c>
      <c r="F22" s="24">
        <f>+'18,19,20'!I26</f>
        <v>328711</v>
      </c>
      <c r="G22" s="29">
        <v>44700</v>
      </c>
      <c r="H22" s="39"/>
    </row>
    <row r="23" spans="1:8" ht="11.25">
      <c r="A23" s="17" t="s">
        <v>25</v>
      </c>
      <c r="B23" s="12">
        <v>21</v>
      </c>
      <c r="C23" s="23">
        <v>287171</v>
      </c>
      <c r="D23" s="24">
        <f>+'21,22,23'!A10</f>
        <v>265627</v>
      </c>
      <c r="E23" s="24">
        <f>+'21,22,23'!E10</f>
        <v>279712</v>
      </c>
      <c r="F23" s="24" t="str">
        <f>+'21,22,23'!I10</f>
        <v>NO SABE</v>
      </c>
      <c r="G23" s="29">
        <v>44700</v>
      </c>
      <c r="H23" s="39" t="s">
        <v>12</v>
      </c>
    </row>
    <row r="24" spans="1:7" ht="11.25">
      <c r="A24" s="20" t="s">
        <v>25</v>
      </c>
      <c r="B24" s="14">
        <v>22</v>
      </c>
      <c r="C24" s="26">
        <v>608714</v>
      </c>
      <c r="D24" s="24" t="s">
        <v>16</v>
      </c>
      <c r="E24" s="24">
        <f>+'21,22,23'!E24</f>
        <v>603650</v>
      </c>
      <c r="F24" s="24">
        <f>+'21,22,23'!I24</f>
        <v>525840</v>
      </c>
      <c r="G24" s="29">
        <v>44700</v>
      </c>
    </row>
    <row r="25" spans="1:8" ht="11.25">
      <c r="A25" s="18" t="s">
        <v>25</v>
      </c>
      <c r="B25" s="12">
        <v>25</v>
      </c>
      <c r="C25" s="23">
        <v>620214</v>
      </c>
      <c r="D25" s="24">
        <f>+'25,26,27'!A10</f>
        <v>567290</v>
      </c>
      <c r="E25" s="24">
        <f>+'25,26,27'!E10</f>
        <v>611738</v>
      </c>
      <c r="F25" s="24">
        <f>+'25,26,27'!I10</f>
        <v>594794</v>
      </c>
      <c r="G25" s="29">
        <v>44700</v>
      </c>
      <c r="H25" s="39"/>
    </row>
    <row r="26" spans="1:8" ht="11.25">
      <c r="A26" s="17" t="s">
        <v>25</v>
      </c>
      <c r="B26" s="12">
        <v>26</v>
      </c>
      <c r="C26" s="23">
        <v>451387</v>
      </c>
      <c r="D26" s="24">
        <f>+'25,26,27'!A24</f>
        <v>150379</v>
      </c>
      <c r="E26" s="24">
        <f>+'25,26,27'!E24</f>
        <v>447376</v>
      </c>
      <c r="F26" s="24">
        <f>+'25,26,27'!I24</f>
        <v>400000</v>
      </c>
      <c r="G26" s="29">
        <v>44700</v>
      </c>
      <c r="H26" s="39"/>
    </row>
    <row r="27" spans="1:8" ht="11.25">
      <c r="A27" s="18" t="s">
        <v>25</v>
      </c>
      <c r="B27" s="12">
        <v>27</v>
      </c>
      <c r="C27" s="23">
        <v>248432</v>
      </c>
      <c r="D27" s="24" t="str">
        <f>+'25,26,27'!A40</f>
        <v>NO SABE</v>
      </c>
      <c r="E27" s="24">
        <f>+'25,26,27'!E40</f>
        <v>248430</v>
      </c>
      <c r="F27" s="30" t="str">
        <f>+'25,26,27'!I40</f>
        <v>NO SABE</v>
      </c>
      <c r="G27" s="29">
        <v>44700</v>
      </c>
      <c r="H27" s="39" t="s">
        <v>12</v>
      </c>
    </row>
    <row r="28" spans="1:7" ht="11.25">
      <c r="A28" s="18" t="s">
        <v>25</v>
      </c>
      <c r="B28" s="12">
        <v>28</v>
      </c>
      <c r="C28" s="23">
        <v>535035</v>
      </c>
      <c r="D28" s="24">
        <f>+'28,29,30'!A10</f>
        <v>340914</v>
      </c>
      <c r="E28" s="24">
        <f>+'28,29,30'!E10</f>
        <v>527859</v>
      </c>
      <c r="F28" s="24">
        <f>+'28,29,30'!I10</f>
        <v>440681</v>
      </c>
      <c r="G28" s="29">
        <v>44700</v>
      </c>
    </row>
    <row r="29" spans="1:8" ht="11.25">
      <c r="A29" s="18" t="s">
        <v>25</v>
      </c>
      <c r="B29" s="12">
        <v>29</v>
      </c>
      <c r="C29" s="23">
        <v>289612</v>
      </c>
      <c r="D29" s="24" t="str">
        <f>+'28,29,30'!A24</f>
        <v>NO SABE</v>
      </c>
      <c r="E29" s="24">
        <f>+'28,29,30'!E24</f>
        <v>289611</v>
      </c>
      <c r="F29" s="24">
        <f>+'28,29,30'!I24</f>
        <v>289611</v>
      </c>
      <c r="G29" s="29">
        <v>44700</v>
      </c>
      <c r="H29" s="39"/>
    </row>
    <row r="30" spans="1:8" ht="11.25">
      <c r="A30" s="18" t="s">
        <v>25</v>
      </c>
      <c r="B30" s="12">
        <v>30</v>
      </c>
      <c r="C30" s="23">
        <v>358191</v>
      </c>
      <c r="D30" s="24" t="str">
        <f>+'28,29,30'!A40</f>
        <v>NO SABE</v>
      </c>
      <c r="E30" s="24">
        <f>+'28,29,30'!E40</f>
        <v>350890</v>
      </c>
      <c r="F30" s="24">
        <f>+'28,29,30'!I40</f>
        <v>350890</v>
      </c>
      <c r="G30" s="29">
        <v>44700</v>
      </c>
      <c r="H30" s="39"/>
    </row>
    <row r="31" spans="1:8" ht="11.25">
      <c r="A31" s="18" t="s">
        <v>25</v>
      </c>
      <c r="B31" s="15">
        <v>31</v>
      </c>
      <c r="C31" s="24">
        <v>417521</v>
      </c>
      <c r="D31" s="24" t="str">
        <f>+'31,32,33'!A10</f>
        <v>NO SE HIZO</v>
      </c>
      <c r="E31" s="24">
        <f>+'31,32,33'!E10</f>
        <v>405532</v>
      </c>
      <c r="F31" s="24">
        <f>+'31,32,33'!I10</f>
        <v>412548</v>
      </c>
      <c r="G31" s="29">
        <v>44700</v>
      </c>
      <c r="H31" s="39"/>
    </row>
    <row r="32" spans="1:8" ht="11.25">
      <c r="A32" s="18" t="s">
        <v>25</v>
      </c>
      <c r="B32" s="12">
        <v>32</v>
      </c>
      <c r="C32" s="23">
        <v>436940</v>
      </c>
      <c r="D32" s="24">
        <f>+'31,32,33'!A24</f>
        <v>212346</v>
      </c>
      <c r="E32" s="24">
        <f>+'31,32,33'!E24</f>
        <v>422698</v>
      </c>
      <c r="F32" s="24">
        <f>+'31,32,33'!I24</f>
        <v>429670</v>
      </c>
      <c r="G32" s="29">
        <v>44700</v>
      </c>
      <c r="H32" s="39"/>
    </row>
    <row r="33" spans="1:8" ht="11.25">
      <c r="A33" s="18" t="s">
        <v>25</v>
      </c>
      <c r="B33" s="12">
        <v>33</v>
      </c>
      <c r="C33" s="23">
        <v>567766</v>
      </c>
      <c r="D33" s="23">
        <f>+'31,32,33'!A40</f>
        <v>427750</v>
      </c>
      <c r="E33" s="24">
        <f>+'31,32,33'!E40</f>
        <v>553996</v>
      </c>
      <c r="F33" s="23">
        <f>+'31,32,33'!I40</f>
        <v>563200</v>
      </c>
      <c r="G33" s="29">
        <v>44700</v>
      </c>
      <c r="H33" s="39"/>
    </row>
    <row r="34" spans="1:8" ht="11.25">
      <c r="A34" s="18" t="s">
        <v>25</v>
      </c>
      <c r="B34" s="12">
        <v>34</v>
      </c>
      <c r="C34" s="23">
        <v>545330</v>
      </c>
      <c r="D34" s="24" t="str">
        <f>+'34,35,36'!A10</f>
        <v>NO SE HIZO</v>
      </c>
      <c r="E34" s="24">
        <f>+'34,35,36'!E10</f>
        <v>537843</v>
      </c>
      <c r="F34" s="24">
        <f>+'34,35,36'!I10</f>
        <v>512000</v>
      </c>
      <c r="G34" s="29">
        <v>44700</v>
      </c>
      <c r="H34" s="39"/>
    </row>
    <row r="35" spans="1:7" ht="11.25">
      <c r="A35" s="18" t="s">
        <v>25</v>
      </c>
      <c r="B35" s="12">
        <v>35</v>
      </c>
      <c r="C35" s="23">
        <v>660440</v>
      </c>
      <c r="D35" s="24" t="str">
        <f>+'34,35,36'!A24</f>
        <v>-</v>
      </c>
      <c r="E35" s="24">
        <f>+'34,35,36'!E24</f>
        <v>652000</v>
      </c>
      <c r="F35" s="24">
        <f>+'34,35,36'!I24</f>
        <v>635000</v>
      </c>
      <c r="G35" s="29">
        <v>44700</v>
      </c>
    </row>
    <row r="36" spans="1:7" ht="11.25">
      <c r="A36" s="18" t="s">
        <v>25</v>
      </c>
      <c r="B36" s="12">
        <v>36</v>
      </c>
      <c r="C36" s="23">
        <v>372810</v>
      </c>
      <c r="D36" s="24" t="str">
        <f>+'34,35,36'!A40</f>
        <v>NO SE HIZO</v>
      </c>
      <c r="E36" s="24">
        <f>+'34,35,36'!E40</f>
        <v>359951</v>
      </c>
      <c r="F36" s="24">
        <f>+'34,35,36'!I40</f>
        <v>335015</v>
      </c>
      <c r="G36" s="29">
        <v>44700</v>
      </c>
    </row>
    <row r="37" spans="1:7" ht="11.25">
      <c r="A37" s="18" t="s">
        <v>25</v>
      </c>
      <c r="B37" s="12">
        <v>37</v>
      </c>
      <c r="C37" s="23">
        <v>421109</v>
      </c>
      <c r="D37" s="24" t="str">
        <f>+'37,38,39'!A10</f>
        <v>NO SE HIZO</v>
      </c>
      <c r="E37" s="24">
        <f>+'37,38,39'!E10</f>
        <v>410200</v>
      </c>
      <c r="F37" s="24">
        <f>+'37,38,39'!I10</f>
        <v>410220</v>
      </c>
      <c r="G37" s="29">
        <v>44700</v>
      </c>
    </row>
    <row r="38" spans="1:8" ht="11.25">
      <c r="A38" s="18" t="s">
        <v>25</v>
      </c>
      <c r="B38" s="12">
        <v>38</v>
      </c>
      <c r="C38" s="23">
        <v>282076</v>
      </c>
      <c r="D38" s="24" t="str">
        <f>+'37,38,39'!A24</f>
        <v>NO SE HIZO</v>
      </c>
      <c r="E38" s="24">
        <f>+'37,38,39'!E24</f>
        <v>282074</v>
      </c>
      <c r="F38" s="30" t="str">
        <f>+'37,38,39'!I24</f>
        <v>NO SABE</v>
      </c>
      <c r="G38" s="29">
        <v>44700</v>
      </c>
      <c r="H38" s="39" t="s">
        <v>12</v>
      </c>
    </row>
    <row r="39" spans="1:8" ht="11.25">
      <c r="A39" s="18" t="s">
        <v>25</v>
      </c>
      <c r="B39" s="12">
        <v>39</v>
      </c>
      <c r="C39" s="23">
        <v>409893</v>
      </c>
      <c r="D39" s="24" t="str">
        <f>+'37,38,39'!A40</f>
        <v>NO HIZO</v>
      </c>
      <c r="E39" s="24">
        <f>+'37,38,39'!E40</f>
        <v>392753</v>
      </c>
      <c r="F39" s="24">
        <f>+'37,38,39'!I40</f>
        <v>392753</v>
      </c>
      <c r="G39" s="29">
        <v>44700</v>
      </c>
      <c r="H39" s="39"/>
    </row>
    <row r="40" spans="1:8" ht="11.25">
      <c r="A40" s="18" t="s">
        <v>25</v>
      </c>
      <c r="B40" s="12">
        <v>40</v>
      </c>
      <c r="C40" s="23">
        <v>341280</v>
      </c>
      <c r="D40" s="24" t="str">
        <f>+'40,41,42'!A10</f>
        <v>NO SABE</v>
      </c>
      <c r="E40" s="24">
        <f>+'40,41,42'!E10</f>
        <v>335780</v>
      </c>
      <c r="F40" s="24">
        <f>+'40,41,42'!I10</f>
        <v>335780</v>
      </c>
      <c r="G40" s="29">
        <v>44700</v>
      </c>
      <c r="H40" s="39"/>
    </row>
    <row r="41" spans="1:8" ht="11.25">
      <c r="A41" s="18" t="s">
        <v>25</v>
      </c>
      <c r="B41" s="12">
        <v>41</v>
      </c>
      <c r="C41" s="23">
        <v>320800</v>
      </c>
      <c r="D41" s="24">
        <f>+'40,41,42'!A24</f>
        <v>214000</v>
      </c>
      <c r="E41" s="24">
        <f>+'40,41,42'!E24</f>
        <v>318943</v>
      </c>
      <c r="F41" s="24">
        <f>+'40,41,42'!I24</f>
        <v>318943</v>
      </c>
      <c r="G41" s="29">
        <v>44700</v>
      </c>
      <c r="H41" s="39"/>
    </row>
    <row r="42" spans="1:7" ht="11.25">
      <c r="A42" s="18" t="s">
        <v>25</v>
      </c>
      <c r="B42" s="12">
        <v>42</v>
      </c>
      <c r="C42" s="23">
        <v>422231</v>
      </c>
      <c r="D42" s="24" t="str">
        <f>+'40,41,42'!A40</f>
        <v>-</v>
      </c>
      <c r="E42" s="24">
        <f>+'40,41,42'!E40</f>
        <v>404250</v>
      </c>
      <c r="F42" s="24">
        <f>+'40,41,42'!I40</f>
        <v>330000</v>
      </c>
      <c r="G42" s="29">
        <v>44700</v>
      </c>
    </row>
    <row r="43" spans="1:8" ht="11.25">
      <c r="A43" s="18" t="s">
        <v>25</v>
      </c>
      <c r="B43" s="12">
        <v>43</v>
      </c>
      <c r="C43" s="23">
        <v>410982</v>
      </c>
      <c r="D43" s="24" t="str">
        <f>+'43,44,45'!A10</f>
        <v>NO SABE</v>
      </c>
      <c r="E43" s="24">
        <f>+'43,44,45'!E10</f>
        <v>395976</v>
      </c>
      <c r="F43" s="30">
        <f>+'43,44,45'!I10</f>
        <v>241425</v>
      </c>
      <c r="G43" s="29">
        <v>44700</v>
      </c>
      <c r="H43" s="39" t="s">
        <v>12</v>
      </c>
    </row>
    <row r="44" spans="1:7" ht="11.25">
      <c r="A44" s="18" t="s">
        <v>25</v>
      </c>
      <c r="B44" s="12">
        <v>44</v>
      </c>
      <c r="C44" s="23">
        <v>363425</v>
      </c>
      <c r="D44" s="24">
        <f>+'43,44,45'!A24</f>
        <v>0</v>
      </c>
      <c r="E44" s="24">
        <f>+'43,44,45'!E24</f>
        <v>346320</v>
      </c>
      <c r="F44" s="24">
        <f>+'43,44,45'!I24</f>
        <v>280552</v>
      </c>
      <c r="G44" s="29">
        <v>44700</v>
      </c>
    </row>
    <row r="45" spans="1:7" ht="11.25">
      <c r="A45" s="18" t="s">
        <v>25</v>
      </c>
      <c r="B45" s="12">
        <v>45</v>
      </c>
      <c r="C45" s="23">
        <v>270659</v>
      </c>
      <c r="D45" s="24">
        <f>+'43,44,45'!A40</f>
        <v>0</v>
      </c>
      <c r="E45" s="24">
        <f>+'43,44,45'!E40</f>
        <v>269482</v>
      </c>
      <c r="F45" s="24">
        <f>+'43,44,45'!I40</f>
        <v>231273</v>
      </c>
      <c r="G45" s="29">
        <v>44700</v>
      </c>
    </row>
    <row r="46" spans="1:8" ht="11.25">
      <c r="A46" s="18" t="s">
        <v>25</v>
      </c>
      <c r="B46" s="12">
        <v>46</v>
      </c>
      <c r="C46" s="23">
        <v>361564</v>
      </c>
      <c r="D46" s="24" t="str">
        <f>+'46,47,48,49'!A10</f>
        <v>no sabe</v>
      </c>
      <c r="E46" s="24">
        <f>+'46,47,48,49'!E10</f>
        <v>360540</v>
      </c>
      <c r="F46" s="24">
        <f>+'46,47,48,49'!I10</f>
        <v>340749</v>
      </c>
      <c r="G46" s="29">
        <v>44700</v>
      </c>
      <c r="H46" s="39"/>
    </row>
    <row r="47" spans="1:8" ht="11.25">
      <c r="A47" s="18" t="s">
        <v>25</v>
      </c>
      <c r="B47" s="12">
        <v>47</v>
      </c>
      <c r="C47" s="23">
        <v>359048</v>
      </c>
      <c r="D47" s="24">
        <f>+'46,47,48,49'!A24</f>
        <v>0</v>
      </c>
      <c r="E47" s="24">
        <f>+'46,47,48,49'!E24</f>
        <v>341321</v>
      </c>
      <c r="F47" s="24">
        <f>+'46,47,48,49'!I24</f>
        <v>317514</v>
      </c>
      <c r="G47" s="29">
        <v>44700</v>
      </c>
      <c r="H47" s="39"/>
    </row>
    <row r="48" spans="1:8" ht="12" customHeight="1">
      <c r="A48" s="18" t="s">
        <v>25</v>
      </c>
      <c r="B48" s="12">
        <v>48</v>
      </c>
      <c r="C48" s="23">
        <v>238537</v>
      </c>
      <c r="D48" s="24" t="str">
        <f>+'46,47,48,49'!A40</f>
        <v>no tiene un año</v>
      </c>
      <c r="E48" s="24">
        <f>+'46,47,48,49'!E40</f>
        <v>232386</v>
      </c>
      <c r="F48" s="24">
        <f>+'46,47,48,49'!I40</f>
        <v>232386</v>
      </c>
      <c r="G48" s="29">
        <v>44700</v>
      </c>
      <c r="H48" s="39"/>
    </row>
    <row r="49" spans="1:8" ht="11.25">
      <c r="A49" s="18" t="s">
        <v>25</v>
      </c>
      <c r="B49" s="16">
        <v>49</v>
      </c>
      <c r="C49" s="27">
        <v>449555</v>
      </c>
      <c r="D49" s="24" t="str">
        <f>+'46,47,48,49'!A58</f>
        <v>-</v>
      </c>
      <c r="E49" s="24">
        <f>+'46,47,48,49'!E58</f>
        <v>449336</v>
      </c>
      <c r="F49" s="24">
        <f>+'46,47,48,49'!I58</f>
        <v>449555</v>
      </c>
      <c r="G49" s="29">
        <v>44700</v>
      </c>
      <c r="H49" s="39"/>
    </row>
    <row r="50" spans="1:8" ht="11.25">
      <c r="A50" s="18" t="s">
        <v>25</v>
      </c>
      <c r="B50" s="12">
        <v>50</v>
      </c>
      <c r="C50" s="23">
        <v>243158</v>
      </c>
      <c r="D50" s="24">
        <f>+'50, 51'!A10</f>
        <v>0</v>
      </c>
      <c r="E50" s="24">
        <f>+'50, 51'!E10</f>
        <v>242630</v>
      </c>
      <c r="F50" s="24">
        <f>+'50, 51'!I10</f>
        <v>234459</v>
      </c>
      <c r="G50" s="29">
        <v>44700</v>
      </c>
      <c r="H50" s="39"/>
    </row>
    <row r="51" spans="1:8" ht="11.25">
      <c r="A51" s="18" t="s">
        <v>25</v>
      </c>
      <c r="B51" s="16">
        <v>51</v>
      </c>
      <c r="C51" s="27">
        <v>0</v>
      </c>
      <c r="D51" s="24">
        <f>+'50, 51'!A24</f>
        <v>0</v>
      </c>
      <c r="E51" s="24">
        <f>+'50, 51'!E24</f>
        <v>0</v>
      </c>
      <c r="F51" s="24">
        <f>+'50, 51'!I24</f>
        <v>0</v>
      </c>
      <c r="G51" s="29">
        <v>44700</v>
      </c>
      <c r="H51" s="39" t="s">
        <v>23</v>
      </c>
    </row>
  </sheetData>
  <sheetProtection/>
  <mergeCells count="4">
    <mergeCell ref="O5:Q5"/>
    <mergeCell ref="A4:B4"/>
    <mergeCell ref="H5:I5"/>
    <mergeCell ref="K5:M5"/>
  </mergeCells>
  <hyperlinks>
    <hyperlink ref="B7" location="'1,2,3'!A1" display="'1,2,3'!A1"/>
    <hyperlink ref="B8" location="'1,2,3'!A1" display="'1,2,3'!A1"/>
    <hyperlink ref="B9" location="'4,5,6'!A1" display="'4,5,6'!A1"/>
    <hyperlink ref="B10" location="'4,5,6'!A1" display="'4,5,6'!A1"/>
    <hyperlink ref="B11" location="'4,5,6'!A1" display="'4,5,6'!A1"/>
    <hyperlink ref="B12" location="'7,8,9'!A1" display="'7,8,9'!A1"/>
    <hyperlink ref="B13" location="'7,8,9'!A1" display="'7,8,9'!A1"/>
    <hyperlink ref="B14" location="'7,8,9'!A1" display="'7,8,9'!A1"/>
    <hyperlink ref="B15" location="'10,11,12'!A1" display="'10,11,12'!A1"/>
    <hyperlink ref="B16" location="'10,11,12'!A1" display="'10,11,12'!A1"/>
    <hyperlink ref="B17" location="'10,11,12'!A1" display="'10,11,12'!A1"/>
    <hyperlink ref="B18" location="'14,15,16'!A1" display="'14,15,16'!A1"/>
    <hyperlink ref="B19" location="'14,15,16'!A1" display="'14,15,16'!A1"/>
    <hyperlink ref="B20" location="'14,15,16'!A1" display="'14,15,16'!A1"/>
    <hyperlink ref="B21" location="'18,19,20'!A1" display="'18,19,20'!A1"/>
    <hyperlink ref="B22" location="'18,19,20'!A1" display="'18,19,20'!A1"/>
    <hyperlink ref="B23" location="'21,22,23'!A1" display="'21,22,23'!A1"/>
    <hyperlink ref="B24" location="'21,22,23'!A1" display="'21,22,23'!A1"/>
    <hyperlink ref="B25" location="'25,26,27'!A1" display="'25,26,27'!A1"/>
    <hyperlink ref="B26" location="'25,26,27'!A1" display="'25,26,27'!A1"/>
    <hyperlink ref="B27" location="'25,26,27'!A1" display="'25,26,27'!A1"/>
    <hyperlink ref="B28" location="'28,29,30'!A1" display="'28,29,30'!A1"/>
    <hyperlink ref="B29" location="'28,29,30'!A1" display="'28,29,30'!A1"/>
    <hyperlink ref="B30" location="'28,29,30'!A1" display="'28,29,30'!A1"/>
    <hyperlink ref="B31" location="'31,32,33'!A1" display="'31,32,33'!A1"/>
    <hyperlink ref="B32" location="'31,32,33'!A1" display="'31,32,33'!A1"/>
    <hyperlink ref="B33" location="'31,32,33'!A1" display="'31,32,33'!A1"/>
    <hyperlink ref="B34" location="'34,35,36'!A1" display="'34,35,36'!A1"/>
    <hyperlink ref="B35" location="'34,35,36'!A1" display="'34,35,36'!A1"/>
    <hyperlink ref="B36" location="'34,35,36'!A1" display="'34,35,36'!A1"/>
    <hyperlink ref="B37" location="'37,38,39'!A1" display="'37,38,39'!A1"/>
    <hyperlink ref="B38" location="'37,38,39'!A1" display="'37,38,39'!A1"/>
    <hyperlink ref="B39" location="'37,38,39'!A1" display="'37,38,39'!A1"/>
    <hyperlink ref="B40" location="'40,41,42'!A1" display="'40,41,42'!A1"/>
    <hyperlink ref="B41" location="'40,41,42'!A1" display="'40,41,42'!A1"/>
    <hyperlink ref="B42" location="'40,41,42'!A1" display="'40,41,42'!A1"/>
    <hyperlink ref="B43" location="'43,44,45'!A1" display="'43,44,45'!A1"/>
    <hyperlink ref="B44" location="'43,44,45'!A1" display="'43,44,45'!A1"/>
    <hyperlink ref="B45" location="'43,44,45'!A1" display="'43,44,45'!A1"/>
    <hyperlink ref="B46" location="'46,47,48,49'!A1" display="'46,47,48,49'!A1"/>
    <hyperlink ref="B47" location="'46,47,48,49'!A1" display="'46,47,48,49'!A1"/>
    <hyperlink ref="B48" location="'46,47,48,49'!A1" display="'46,47,48,49'!A1"/>
    <hyperlink ref="B49" location="'46,47,48,49'!A1" display="'46,47,48,49'!A1"/>
    <hyperlink ref="B51" location="'50, 51'!A1" display="'50, 51'!A1"/>
    <hyperlink ref="B50" location="'50, 51'!A1" display="'50, 51'!A1"/>
  </hyperlinks>
  <printOptions/>
  <pageMargins left="0.15" right="0.15" top="0.13" bottom="0.17" header="0" footer="0.16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28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340914</v>
      </c>
      <c r="B10" s="21" t="s">
        <v>15</v>
      </c>
      <c r="C10" s="21" t="s">
        <v>15</v>
      </c>
      <c r="D10" s="21"/>
      <c r="E10" s="21">
        <v>527859</v>
      </c>
      <c r="F10" s="21">
        <v>547859</v>
      </c>
      <c r="G10" s="28">
        <f>+F10-Resumen!C28</f>
        <v>12824</v>
      </c>
      <c r="H10" s="21"/>
      <c r="I10" s="21">
        <v>440681</v>
      </c>
      <c r="J10" s="21">
        <v>540681</v>
      </c>
      <c r="K10" s="28">
        <f>+J10-Resumen!C28</f>
        <v>5646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29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16</v>
      </c>
      <c r="B24" s="21" t="s">
        <v>15</v>
      </c>
      <c r="C24" s="21" t="s">
        <v>15</v>
      </c>
      <c r="D24" s="21"/>
      <c r="E24" s="21">
        <v>289611</v>
      </c>
      <c r="F24" s="21">
        <v>309611</v>
      </c>
      <c r="G24" s="21">
        <f>+F24-Resumen!C29</f>
        <v>19999</v>
      </c>
      <c r="H24" s="21"/>
      <c r="I24" s="21">
        <v>289611</v>
      </c>
      <c r="J24" s="21">
        <v>389611</v>
      </c>
      <c r="K24" s="28">
        <f>+J24-Resumen!C29</f>
        <v>99999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30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16</v>
      </c>
      <c r="B40" s="21" t="s">
        <v>15</v>
      </c>
      <c r="C40" s="21" t="s">
        <v>15</v>
      </c>
      <c r="D40" s="21"/>
      <c r="E40" s="21">
        <v>350890</v>
      </c>
      <c r="F40" s="21">
        <v>370890</v>
      </c>
      <c r="G40" s="28">
        <f>+F40-Resumen!C30</f>
        <v>12699</v>
      </c>
      <c r="H40" s="21"/>
      <c r="I40" s="21">
        <v>350890</v>
      </c>
      <c r="J40" s="21">
        <v>450890</v>
      </c>
      <c r="K40" s="28">
        <f>+J40-Resumen!C30</f>
        <v>92699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  <col min="10" max="10" width="13" style="0" bestFit="1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31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14</v>
      </c>
      <c r="B10" s="21" t="s">
        <v>15</v>
      </c>
      <c r="C10" s="21" t="s">
        <v>15</v>
      </c>
      <c r="D10" s="21"/>
      <c r="E10" s="21">
        <v>405532</v>
      </c>
      <c r="F10" s="21">
        <v>425532</v>
      </c>
      <c r="G10" s="21">
        <f>+F10-Resumen!C31</f>
        <v>8011</v>
      </c>
      <c r="H10" s="21"/>
      <c r="I10" s="21">
        <v>412548</v>
      </c>
      <c r="J10" s="21">
        <v>512548</v>
      </c>
      <c r="K10" s="21">
        <f>+J10-Resumen!C31</f>
        <v>95027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32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>
        <v>212346</v>
      </c>
      <c r="B24" s="21" t="s">
        <v>15</v>
      </c>
      <c r="C24" s="21" t="s">
        <v>15</v>
      </c>
      <c r="D24" s="21"/>
      <c r="E24" s="21">
        <v>422698</v>
      </c>
      <c r="F24" s="21">
        <v>442698</v>
      </c>
      <c r="G24" s="21">
        <f>+F24-Resumen!C32</f>
        <v>5758</v>
      </c>
      <c r="H24" s="21"/>
      <c r="I24" s="21">
        <v>429670</v>
      </c>
      <c r="J24" s="21">
        <v>529670</v>
      </c>
      <c r="K24" s="21">
        <f>+J24-Resumen!C32</f>
        <v>92730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33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>
        <v>427750</v>
      </c>
      <c r="B40" s="21">
        <v>527750</v>
      </c>
      <c r="C40" s="40">
        <f>+B40-Resumen!C33</f>
        <v>-40016</v>
      </c>
      <c r="D40" s="21"/>
      <c r="E40" s="21">
        <v>553996</v>
      </c>
      <c r="F40" s="21">
        <v>573996</v>
      </c>
      <c r="G40" s="21">
        <f>+F40-Resumen!C33</f>
        <v>6230</v>
      </c>
      <c r="H40" s="21"/>
      <c r="I40" s="21">
        <v>563200</v>
      </c>
      <c r="J40" s="21">
        <v>663200</v>
      </c>
      <c r="K40" s="21">
        <f>+J40-Resumen!C33</f>
        <v>95434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34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14</v>
      </c>
      <c r="B10" s="21" t="s">
        <v>15</v>
      </c>
      <c r="C10" s="21" t="s">
        <v>15</v>
      </c>
      <c r="D10" s="21"/>
      <c r="E10" s="21">
        <v>537843</v>
      </c>
      <c r="F10" s="21">
        <v>557843</v>
      </c>
      <c r="G10" s="21">
        <f>+F10-Resumen!C34</f>
        <v>12513</v>
      </c>
      <c r="H10" s="21"/>
      <c r="I10" s="21">
        <v>512000</v>
      </c>
      <c r="J10" s="21">
        <v>612000</v>
      </c>
      <c r="K10" s="21">
        <f>+J10-Resumen!C34</f>
        <v>66670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35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15</v>
      </c>
      <c r="B24" s="21" t="s">
        <v>15</v>
      </c>
      <c r="C24" s="21" t="s">
        <v>15</v>
      </c>
      <c r="D24" s="21"/>
      <c r="E24" s="21">
        <v>652000</v>
      </c>
      <c r="F24" s="21">
        <v>672000</v>
      </c>
      <c r="G24" s="21">
        <f>+F24-Resumen!C35</f>
        <v>11560</v>
      </c>
      <c r="H24" s="21"/>
      <c r="I24" s="21">
        <v>635000</v>
      </c>
      <c r="J24" s="21">
        <v>735000</v>
      </c>
      <c r="K24" s="21">
        <f>+J24-Resumen!C35</f>
        <v>74560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36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14</v>
      </c>
      <c r="B40" s="21" t="s">
        <v>15</v>
      </c>
      <c r="C40" s="21" t="s">
        <v>15</v>
      </c>
      <c r="D40" s="21"/>
      <c r="E40" s="21">
        <v>359951</v>
      </c>
      <c r="F40" s="21">
        <v>379951</v>
      </c>
      <c r="G40" s="21">
        <f>+F40-Resumen!C36</f>
        <v>7141</v>
      </c>
      <c r="H40" s="21"/>
      <c r="I40" s="21">
        <v>335015</v>
      </c>
      <c r="J40" s="21">
        <v>435015</v>
      </c>
      <c r="K40" s="21">
        <f>+J40-Resumen!C36</f>
        <v>62205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37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14</v>
      </c>
      <c r="B10" s="21" t="s">
        <v>15</v>
      </c>
      <c r="C10" s="21" t="s">
        <v>15</v>
      </c>
      <c r="D10" s="21"/>
      <c r="E10" s="21">
        <v>410200</v>
      </c>
      <c r="F10" s="21">
        <v>430220</v>
      </c>
      <c r="G10" s="21">
        <f>+F10-Resumen!C37</f>
        <v>9111</v>
      </c>
      <c r="H10" s="21"/>
      <c r="I10" s="21">
        <v>410220</v>
      </c>
      <c r="J10" s="21">
        <v>510220</v>
      </c>
      <c r="K10" s="21">
        <f>+J10-Resumen!C37</f>
        <v>89111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38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14</v>
      </c>
      <c r="B24" s="21" t="s">
        <v>15</v>
      </c>
      <c r="C24" s="31" t="s">
        <v>15</v>
      </c>
      <c r="D24" s="21"/>
      <c r="E24" s="21">
        <v>282074</v>
      </c>
      <c r="F24" s="21">
        <v>302074</v>
      </c>
      <c r="G24" s="21">
        <f>+F24-Resumen!C38</f>
        <v>19998</v>
      </c>
      <c r="H24" s="21"/>
      <c r="I24" s="21" t="s">
        <v>16</v>
      </c>
      <c r="J24" s="21" t="s">
        <v>15</v>
      </c>
      <c r="K24" s="21" t="e">
        <f>+J24-Resumen!C38</f>
        <v>#VALUE!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39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17</v>
      </c>
      <c r="B40" s="21"/>
      <c r="C40" s="21"/>
      <c r="D40" s="21"/>
      <c r="E40" s="21">
        <v>392753</v>
      </c>
      <c r="F40" s="21">
        <v>412753</v>
      </c>
      <c r="G40" s="40">
        <f>+F40-Resumen!C39</f>
        <v>2860</v>
      </c>
      <c r="H40" s="21"/>
      <c r="I40" s="21">
        <v>392753</v>
      </c>
      <c r="J40" s="21">
        <v>492753</v>
      </c>
      <c r="K40" s="21">
        <f>+J40-Resumen!C39</f>
        <v>82860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40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16</v>
      </c>
      <c r="B10" s="21"/>
      <c r="C10" s="21"/>
      <c r="D10" s="21"/>
      <c r="E10" s="21">
        <v>335780</v>
      </c>
      <c r="F10" s="21">
        <v>355780</v>
      </c>
      <c r="G10" s="21">
        <f>+F10-Resumen!C40</f>
        <v>14500</v>
      </c>
      <c r="H10" s="21"/>
      <c r="I10" s="21">
        <v>335780</v>
      </c>
      <c r="J10" s="21">
        <v>435780</v>
      </c>
      <c r="K10" s="21">
        <f>+J10-Resumen!C40</f>
        <v>94500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1.25">
      <c r="A20" s="48">
        <v>41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>
        <v>214000</v>
      </c>
      <c r="B24" s="21">
        <v>314000</v>
      </c>
      <c r="C24" s="21">
        <f>+B24-Resumen!C41</f>
        <v>-6800</v>
      </c>
      <c r="D24" s="21"/>
      <c r="E24" s="21">
        <v>318943</v>
      </c>
      <c r="F24" s="21">
        <v>338943</v>
      </c>
      <c r="G24" s="21">
        <f>+F24-Resumen!C41</f>
        <v>18143</v>
      </c>
      <c r="H24" s="21"/>
      <c r="I24" s="21">
        <v>318943</v>
      </c>
      <c r="J24" s="21">
        <v>418943</v>
      </c>
      <c r="K24" s="21">
        <f>+J24-Resumen!C41</f>
        <v>98143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42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15</v>
      </c>
      <c r="B40" s="21" t="s">
        <v>15</v>
      </c>
      <c r="C40" s="21" t="s">
        <v>15</v>
      </c>
      <c r="D40" s="21"/>
      <c r="E40" s="21">
        <v>404250</v>
      </c>
      <c r="F40" s="21">
        <v>424250</v>
      </c>
      <c r="G40" s="40">
        <f>+F40-Resumen!C42</f>
        <v>2019</v>
      </c>
      <c r="H40" s="21"/>
      <c r="I40" s="21">
        <v>330000</v>
      </c>
      <c r="J40" s="21">
        <v>430000</v>
      </c>
      <c r="K40" s="21">
        <f>+J40-Resumen!C42</f>
        <v>7769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hyperlinks>
    <hyperlink ref="A20" location="Resumen!A1" display="Resumen!A1"/>
  </hyperlinks>
  <printOptions/>
  <pageMargins left="0.75" right="0.75" top="1" bottom="0.15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0">
      <selection activeCell="A2" sqref="A2"/>
    </sheetView>
  </sheetViews>
  <sheetFormatPr defaultColWidth="12" defaultRowHeight="11.25"/>
  <cols>
    <col min="6" max="6" width="13" style="0" bestFit="1" customWidth="1"/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43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16</v>
      </c>
      <c r="B10" s="21" t="s">
        <v>15</v>
      </c>
      <c r="C10" s="21" t="s">
        <v>15</v>
      </c>
      <c r="D10" s="21"/>
      <c r="E10" s="21">
        <v>395976</v>
      </c>
      <c r="F10" s="21">
        <v>415976</v>
      </c>
      <c r="G10" s="21">
        <f>+F10-Resumen!C43</f>
        <v>4994</v>
      </c>
      <c r="H10" s="21"/>
      <c r="I10" s="21">
        <v>241425</v>
      </c>
      <c r="J10" s="21">
        <v>341425</v>
      </c>
      <c r="K10" s="40">
        <f>+J10-Resumen!C43</f>
        <v>-69557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44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/>
      <c r="B24" s="21"/>
      <c r="C24" s="21"/>
      <c r="D24" s="21"/>
      <c r="E24" s="21">
        <v>346320</v>
      </c>
      <c r="F24" s="21">
        <v>366320</v>
      </c>
      <c r="G24" s="40">
        <f>+F24-Resumen!C44</f>
        <v>2895</v>
      </c>
      <c r="H24" s="21"/>
      <c r="I24" s="21">
        <v>280552</v>
      </c>
      <c r="J24" s="21">
        <v>380552</v>
      </c>
      <c r="K24" s="21">
        <f>+J24-Resumen!C44</f>
        <v>17127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45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/>
      <c r="B40" s="21"/>
      <c r="C40" s="21"/>
      <c r="D40" s="21"/>
      <c r="E40" s="21">
        <v>269482</v>
      </c>
      <c r="F40" s="21">
        <v>289482</v>
      </c>
      <c r="G40" s="21">
        <f>+F40-Resumen!C45</f>
        <v>18823</v>
      </c>
      <c r="H40" s="21"/>
      <c r="I40" s="21">
        <v>231273</v>
      </c>
      <c r="J40" s="21">
        <v>331273</v>
      </c>
      <c r="K40" s="21">
        <f>+J40-Resumen!C45</f>
        <v>60614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46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19</v>
      </c>
      <c r="B10" s="21"/>
      <c r="C10" s="28"/>
      <c r="D10" s="21"/>
      <c r="E10" s="21">
        <v>360540</v>
      </c>
      <c r="F10" s="21">
        <v>380540</v>
      </c>
      <c r="G10" s="21">
        <f>+F10-Resumen!C46</f>
        <v>18976</v>
      </c>
      <c r="H10" s="21"/>
      <c r="I10" s="21">
        <v>340749</v>
      </c>
      <c r="J10" s="21">
        <v>440749</v>
      </c>
      <c r="K10" s="37">
        <f>+J10-Resumen!C46</f>
        <v>79185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1.25">
      <c r="A20" s="48">
        <v>47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/>
      <c r="B24" s="21"/>
      <c r="C24" s="21"/>
      <c r="D24" s="21"/>
      <c r="E24" s="21">
        <v>341321</v>
      </c>
      <c r="F24" s="21">
        <v>361321</v>
      </c>
      <c r="G24" s="21">
        <f>+F24-Resumen!C47</f>
        <v>2273</v>
      </c>
      <c r="H24" s="21"/>
      <c r="I24" s="21">
        <v>317514</v>
      </c>
      <c r="J24" s="21">
        <v>417514</v>
      </c>
      <c r="K24" s="37">
        <f>+J24-Resumen!C47</f>
        <v>58466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48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33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13</v>
      </c>
      <c r="B40" s="21" t="s">
        <v>15</v>
      </c>
      <c r="C40" s="21" t="s">
        <v>15</v>
      </c>
      <c r="D40" s="21"/>
      <c r="E40" s="21">
        <v>232386</v>
      </c>
      <c r="F40" s="32">
        <v>252386</v>
      </c>
      <c r="G40" s="21">
        <f>+F40-Resumen!C48</f>
        <v>13849</v>
      </c>
      <c r="H40" s="21"/>
      <c r="I40" s="21">
        <v>232386</v>
      </c>
      <c r="J40" s="21">
        <v>332386</v>
      </c>
      <c r="K40" s="21">
        <f>+J40-Resumen!C48</f>
        <v>93849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ht="15">
      <c r="A54" s="11">
        <v>49</v>
      </c>
    </row>
    <row r="56" spans="1:11" ht="12.75">
      <c r="A56" s="51" t="s">
        <v>4</v>
      </c>
      <c r="B56" s="51"/>
      <c r="C56" s="51"/>
      <c r="D56" s="1"/>
      <c r="E56" s="51" t="s">
        <v>10</v>
      </c>
      <c r="F56" s="51"/>
      <c r="G56" s="51"/>
      <c r="H56" s="1"/>
      <c r="I56" s="51" t="s">
        <v>11</v>
      </c>
      <c r="J56" s="51"/>
      <c r="K56" s="51"/>
    </row>
    <row r="57" spans="1:11" ht="13.5">
      <c r="A57" s="9" t="s">
        <v>7</v>
      </c>
      <c r="B57" s="9" t="s">
        <v>8</v>
      </c>
      <c r="C57" s="9" t="s">
        <v>9</v>
      </c>
      <c r="D57" s="1"/>
      <c r="E57" s="9" t="s">
        <v>7</v>
      </c>
      <c r="F57" s="9" t="s">
        <v>8</v>
      </c>
      <c r="G57" s="9" t="s">
        <v>9</v>
      </c>
      <c r="H57" s="1"/>
      <c r="I57" s="9" t="s">
        <v>7</v>
      </c>
      <c r="J57" s="9" t="s">
        <v>8</v>
      </c>
      <c r="K57" s="9" t="s">
        <v>9</v>
      </c>
    </row>
    <row r="58" spans="1:11" ht="11.25">
      <c r="A58" s="21" t="s">
        <v>15</v>
      </c>
      <c r="B58" s="21"/>
      <c r="C58" s="21"/>
      <c r="D58" s="21"/>
      <c r="E58" s="21">
        <v>449336</v>
      </c>
      <c r="F58" s="21">
        <v>469336</v>
      </c>
      <c r="G58" s="21">
        <f>+F58-Resumen!C49</f>
        <v>19781</v>
      </c>
      <c r="H58" s="21"/>
      <c r="I58" s="21">
        <v>449555</v>
      </c>
      <c r="J58" s="21">
        <v>549555</v>
      </c>
      <c r="K58" s="21">
        <f>+J58-Resumen!C49</f>
        <v>100000</v>
      </c>
    </row>
    <row r="59" spans="1:11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1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1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1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1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1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1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1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</sheetData>
  <sheetProtection/>
  <mergeCells count="12">
    <mergeCell ref="A56:C56"/>
    <mergeCell ref="E56:G56"/>
    <mergeCell ref="I56:K56"/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hyperlinks>
    <hyperlink ref="A20" location="Resumen!A47" display="Resumen!A47"/>
  </hyperlinks>
  <printOptions/>
  <pageMargins left="0.75" right="0.75" top="1" bottom="0.15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50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42"/>
      <c r="B10" s="43"/>
      <c r="C10" s="44"/>
      <c r="D10" s="43"/>
      <c r="E10" s="43">
        <v>242630</v>
      </c>
      <c r="F10" s="43">
        <v>262630</v>
      </c>
      <c r="G10" s="43">
        <f>+F10-Resumen!C50</f>
        <v>19472</v>
      </c>
      <c r="H10" s="43"/>
      <c r="I10" s="43">
        <v>234459</v>
      </c>
      <c r="J10" s="43">
        <v>334459</v>
      </c>
      <c r="K10" s="37">
        <f>+J10-Resumen!C50</f>
        <v>91301</v>
      </c>
    </row>
    <row r="11" spans="1:1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1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1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1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ht="15">
      <c r="A20" s="11">
        <v>51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37"/>
    </row>
    <row r="25" spans="1:11" ht="11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1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1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1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1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1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1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1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1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1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1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ht="15">
      <c r="A36" s="11"/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33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43"/>
      <c r="B40" s="42"/>
      <c r="C40" s="42"/>
      <c r="D40" s="43"/>
      <c r="E40" s="43"/>
      <c r="F40" s="45"/>
      <c r="G40" s="43"/>
      <c r="H40" s="43"/>
      <c r="I40" s="42"/>
      <c r="J40" s="43"/>
      <c r="K40" s="37"/>
    </row>
    <row r="41" spans="1:11" ht="11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1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1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1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1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1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1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1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1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1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1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1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1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ht="15">
      <c r="A54" s="11">
        <v>49</v>
      </c>
    </row>
    <row r="56" spans="1:11" ht="12.75">
      <c r="A56" s="51" t="s">
        <v>4</v>
      </c>
      <c r="B56" s="51"/>
      <c r="C56" s="51"/>
      <c r="D56" s="1"/>
      <c r="E56" s="51" t="s">
        <v>10</v>
      </c>
      <c r="F56" s="51"/>
      <c r="G56" s="51"/>
      <c r="H56" s="1"/>
      <c r="I56" s="51" t="s">
        <v>11</v>
      </c>
      <c r="J56" s="51"/>
      <c r="K56" s="51"/>
    </row>
    <row r="57" spans="1:11" ht="13.5">
      <c r="A57" s="9" t="s">
        <v>7</v>
      </c>
      <c r="B57" s="9" t="s">
        <v>8</v>
      </c>
      <c r="C57" s="9" t="s">
        <v>9</v>
      </c>
      <c r="D57" s="1"/>
      <c r="E57" s="9" t="s">
        <v>7</v>
      </c>
      <c r="F57" s="9" t="s">
        <v>8</v>
      </c>
      <c r="G57" s="9" t="s">
        <v>9</v>
      </c>
      <c r="H57" s="1"/>
      <c r="I57" s="9" t="s">
        <v>7</v>
      </c>
      <c r="J57" s="9" t="s">
        <v>8</v>
      </c>
      <c r="K57" s="9" t="s">
        <v>9</v>
      </c>
    </row>
    <row r="58" spans="1:11" ht="11.25">
      <c r="A58" s="42" t="s">
        <v>15</v>
      </c>
      <c r="B58" s="43"/>
      <c r="C58" s="43"/>
      <c r="D58" s="43"/>
      <c r="E58" s="43">
        <v>423047</v>
      </c>
      <c r="F58" s="43">
        <v>443047</v>
      </c>
      <c r="G58" s="46">
        <f>+F58-Resumen!C49</f>
        <v>-6508</v>
      </c>
      <c r="H58" s="43"/>
      <c r="I58" s="43">
        <v>338077</v>
      </c>
      <c r="J58" s="43">
        <v>438077</v>
      </c>
      <c r="K58" s="41">
        <f>+J58-Resumen!C49</f>
        <v>-11478</v>
      </c>
    </row>
    <row r="59" spans="1:11" ht="11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1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1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1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1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1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1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</sheetData>
  <sheetProtection/>
  <mergeCells count="12">
    <mergeCell ref="A8:C8"/>
    <mergeCell ref="E8:G8"/>
    <mergeCell ref="I8:K8"/>
    <mergeCell ref="A22:C22"/>
    <mergeCell ref="E22:G22"/>
    <mergeCell ref="I22:K22"/>
    <mergeCell ref="A56:C56"/>
    <mergeCell ref="E56:G56"/>
    <mergeCell ref="I56:K56"/>
    <mergeCell ref="A38:C38"/>
    <mergeCell ref="E38:G38"/>
    <mergeCell ref="I38:K38"/>
  </mergeCells>
  <printOptions/>
  <pageMargins left="0.75" right="0.75" top="1" bottom="0.1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2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339417</v>
      </c>
      <c r="B10" s="21">
        <v>439417</v>
      </c>
      <c r="C10" s="21">
        <f>+B10-Resumen!C7</f>
        <v>94707</v>
      </c>
      <c r="D10" s="21"/>
      <c r="E10" s="21">
        <v>326270</v>
      </c>
      <c r="F10" s="21">
        <v>346270</v>
      </c>
      <c r="G10" s="40">
        <f>+F10-Resumen!C7</f>
        <v>1560</v>
      </c>
      <c r="H10" s="21"/>
      <c r="I10" s="21">
        <v>339417</v>
      </c>
      <c r="J10" s="21">
        <v>439417</v>
      </c>
      <c r="K10" s="21">
        <f>+J10-Resumen!C7</f>
        <v>94707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ht="15">
      <c r="A22" s="11">
        <v>3</v>
      </c>
    </row>
    <row r="24" spans="1:11" ht="12.75">
      <c r="A24" s="51" t="s">
        <v>4</v>
      </c>
      <c r="B24" s="51"/>
      <c r="C24" s="51"/>
      <c r="D24" s="1"/>
      <c r="E24" s="51" t="s">
        <v>10</v>
      </c>
      <c r="F24" s="51"/>
      <c r="G24" s="51"/>
      <c r="H24" s="1"/>
      <c r="I24" s="51" t="s">
        <v>11</v>
      </c>
      <c r="J24" s="51"/>
      <c r="K24" s="51"/>
    </row>
    <row r="25" spans="1:11" ht="13.5">
      <c r="A25" s="9" t="s">
        <v>7</v>
      </c>
      <c r="B25" s="9" t="s">
        <v>8</v>
      </c>
      <c r="C25" s="9" t="s">
        <v>9</v>
      </c>
      <c r="D25" s="1"/>
      <c r="E25" s="9" t="s">
        <v>7</v>
      </c>
      <c r="F25" s="9" t="s">
        <v>8</v>
      </c>
      <c r="G25" s="9" t="s">
        <v>9</v>
      </c>
      <c r="H25" s="1"/>
      <c r="I25" s="9" t="s">
        <v>7</v>
      </c>
      <c r="J25" s="9" t="s">
        <v>8</v>
      </c>
      <c r="K25" s="9" t="s">
        <v>9</v>
      </c>
    </row>
    <row r="26" spans="1:11" ht="11.25">
      <c r="A26" s="21">
        <v>327964</v>
      </c>
      <c r="B26" s="21">
        <v>527964</v>
      </c>
      <c r="C26" s="40">
        <f>+B26-Resumen!C8</f>
        <v>-28651</v>
      </c>
      <c r="D26" s="21"/>
      <c r="E26" s="21">
        <v>552710</v>
      </c>
      <c r="F26" s="21">
        <v>572710</v>
      </c>
      <c r="G26" s="21">
        <f>+F26-Resumen!C8</f>
        <v>16095</v>
      </c>
      <c r="H26" s="21"/>
      <c r="I26" s="21">
        <v>540530</v>
      </c>
      <c r="J26" s="21">
        <v>640530</v>
      </c>
      <c r="K26" s="21">
        <f>+J26-Resumen!C8</f>
        <v>83915</v>
      </c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sheetProtection/>
  <mergeCells count="6">
    <mergeCell ref="I8:K8"/>
    <mergeCell ref="E8:G8"/>
    <mergeCell ref="A8:C8"/>
    <mergeCell ref="A24:C24"/>
    <mergeCell ref="E24:G24"/>
    <mergeCell ref="I24:K24"/>
  </mergeCells>
  <printOptions/>
  <pageMargins left="0.75" right="0.75" top="1" bottom="0.1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3" style="0" bestFit="1" customWidth="1"/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4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538896</v>
      </c>
      <c r="B10" s="21">
        <v>638898</v>
      </c>
      <c r="C10" s="21">
        <f>+B10-Resumen!C9</f>
        <v>34314</v>
      </c>
      <c r="D10" s="21"/>
      <c r="E10" s="21">
        <v>582692</v>
      </c>
      <c r="F10" s="21">
        <v>602692</v>
      </c>
      <c r="G10" s="40">
        <f>+F10-Resumen!C9</f>
        <v>-1892</v>
      </c>
      <c r="H10" s="21"/>
      <c r="I10" s="21">
        <v>538896</v>
      </c>
      <c r="J10" s="21">
        <v>638896</v>
      </c>
      <c r="K10" s="28">
        <f>+J10-Resumen!C9</f>
        <v>34312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6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">
      <c r="A20" s="11">
        <v>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/>
      <c r="B24" s="21"/>
      <c r="C24" s="21"/>
      <c r="D24" s="21"/>
      <c r="E24" s="21">
        <v>392812</v>
      </c>
      <c r="F24" s="21">
        <v>412812</v>
      </c>
      <c r="G24" s="21">
        <f>+F24-Resumen!C10</f>
        <v>3680</v>
      </c>
      <c r="H24" s="21"/>
      <c r="I24" s="21">
        <v>392812</v>
      </c>
      <c r="J24" s="21">
        <v>492812</v>
      </c>
      <c r="K24" s="28">
        <f>+J24-Resumen!C10</f>
        <v>83680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6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16</v>
      </c>
      <c r="B40" s="21" t="s">
        <v>15</v>
      </c>
      <c r="C40" s="21" t="s">
        <v>15</v>
      </c>
      <c r="D40" s="21"/>
      <c r="E40" s="21">
        <v>375242</v>
      </c>
      <c r="F40" s="21">
        <v>395242</v>
      </c>
      <c r="G40" s="21">
        <f>+F40-Resumen!C11</f>
        <v>7094</v>
      </c>
      <c r="H40" s="21"/>
      <c r="I40" s="21">
        <v>346342</v>
      </c>
      <c r="J40" s="21">
        <v>446342</v>
      </c>
      <c r="K40" s="28">
        <f>+J40-Resumen!C11</f>
        <v>58194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1.25">
      <c r="A6" s="48">
        <v>7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289000</v>
      </c>
      <c r="B10" s="21">
        <v>389000</v>
      </c>
      <c r="C10" s="21">
        <f>+B10-Resumen!C12</f>
        <v>-21779</v>
      </c>
      <c r="D10" s="21"/>
      <c r="E10" s="21">
        <v>331270</v>
      </c>
      <c r="F10" s="21">
        <v>351270</v>
      </c>
      <c r="G10" s="34">
        <f>+F10-Resumen!C12</f>
        <v>-59509</v>
      </c>
      <c r="H10" s="21"/>
      <c r="I10" s="21">
        <v>105000</v>
      </c>
      <c r="J10" s="21">
        <v>205000</v>
      </c>
      <c r="K10" s="22">
        <f>+J10-Resumen!C12</f>
        <v>-205779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35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8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14</v>
      </c>
      <c r="B24" s="21" t="s">
        <v>15</v>
      </c>
      <c r="C24" s="21" t="s">
        <v>15</v>
      </c>
      <c r="D24" s="21"/>
      <c r="E24" s="21">
        <v>530389</v>
      </c>
      <c r="F24" s="21">
        <v>550389</v>
      </c>
      <c r="G24" s="47">
        <f>+F24-Resumen!C13</f>
        <v>-11058</v>
      </c>
      <c r="H24" s="21"/>
      <c r="I24" s="21">
        <v>380564</v>
      </c>
      <c r="J24" s="21">
        <v>480564</v>
      </c>
      <c r="K24" s="22">
        <f>+J24-Resumen!C13</f>
        <v>-80883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9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>
        <v>505469</v>
      </c>
      <c r="B40" s="21" t="s">
        <v>15</v>
      </c>
      <c r="C40" s="21" t="s">
        <v>15</v>
      </c>
      <c r="D40" s="21"/>
      <c r="E40" s="21">
        <v>725942</v>
      </c>
      <c r="F40" s="21">
        <v>745942</v>
      </c>
      <c r="G40" s="21">
        <f>+F40-Resumen!C14</f>
        <v>10093</v>
      </c>
      <c r="H40" s="21"/>
      <c r="I40" s="21">
        <v>637530</v>
      </c>
      <c r="J40" s="21">
        <v>737530</v>
      </c>
      <c r="K40" s="40">
        <f>+J40-Resumen!C14</f>
        <v>1681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hyperlinks>
    <hyperlink ref="A6" location="Resumen!A8" display="Resumen!A8"/>
  </hyperlinks>
  <printOptions/>
  <pageMargins left="0.75" right="0.75" top="1" bottom="0.1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  <col min="10" max="10" width="13" style="0" bestFit="1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10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446221</v>
      </c>
      <c r="B10" s="21">
        <v>546221</v>
      </c>
      <c r="C10" s="21">
        <f>+B10-Resumen!C15</f>
        <v>61619</v>
      </c>
      <c r="D10" s="21"/>
      <c r="E10" s="21">
        <v>468095</v>
      </c>
      <c r="F10" s="21">
        <v>488095</v>
      </c>
      <c r="G10" s="21">
        <f>+F10-Resumen!C15</f>
        <v>3493</v>
      </c>
      <c r="H10" s="21"/>
      <c r="I10" s="21" t="s">
        <v>16</v>
      </c>
      <c r="J10" s="21"/>
      <c r="K10" s="21">
        <f>+J10-Resumen!C15</f>
        <v>-484602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1.25">
      <c r="A20" s="48">
        <v>11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>
        <v>628000</v>
      </c>
      <c r="B24" s="21">
        <v>728000</v>
      </c>
      <c r="C24" s="21">
        <f>+B24-Resumen!C16</f>
        <v>79313</v>
      </c>
      <c r="D24" s="21"/>
      <c r="E24" s="21">
        <v>648000</v>
      </c>
      <c r="F24" s="21">
        <f>E24+20000</f>
        <v>668000</v>
      </c>
      <c r="G24" s="21">
        <f>+F24-Resumen!C16</f>
        <v>19313</v>
      </c>
      <c r="H24" s="21"/>
      <c r="I24" s="21">
        <v>648000</v>
      </c>
      <c r="J24" s="21">
        <f>I24+100000</f>
        <v>748000</v>
      </c>
      <c r="K24" s="21">
        <f>+J24-Resumen!C16</f>
        <v>99313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12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15</v>
      </c>
      <c r="B40" s="21" t="s">
        <v>15</v>
      </c>
      <c r="C40" s="21" t="s">
        <v>15</v>
      </c>
      <c r="D40" s="21"/>
      <c r="E40" s="21">
        <v>464594</v>
      </c>
      <c r="F40" s="21">
        <v>484594</v>
      </c>
      <c r="G40" s="40">
        <f>+F40-Resumen!C17</f>
        <v>-3462</v>
      </c>
      <c r="H40" s="21"/>
      <c r="I40" s="21">
        <v>318163</v>
      </c>
      <c r="J40" s="21">
        <v>418163</v>
      </c>
      <c r="K40" s="21">
        <f>+J40-Resumen!C17</f>
        <v>-69893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hyperlinks>
    <hyperlink ref="A20" location="Resumen!A15" display="Resumen!A15"/>
  </hyperlinks>
  <printOptions/>
  <pageMargins left="0.75" right="0.75" top="1" bottom="0.1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14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16</v>
      </c>
      <c r="B10" s="21" t="s">
        <v>15</v>
      </c>
      <c r="C10" s="21" t="s">
        <v>15</v>
      </c>
      <c r="D10" s="21"/>
      <c r="E10" s="21">
        <v>714110</v>
      </c>
      <c r="F10" s="21">
        <v>734110</v>
      </c>
      <c r="G10" s="21">
        <f>+F10-Resumen!C18</f>
        <v>12149</v>
      </c>
      <c r="H10" s="21"/>
      <c r="I10" s="21">
        <v>714110</v>
      </c>
      <c r="J10" s="21">
        <v>814110</v>
      </c>
      <c r="K10" s="21">
        <f>+J10-Resumen!C18</f>
        <v>92149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15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14</v>
      </c>
      <c r="B24" s="21" t="s">
        <v>15</v>
      </c>
      <c r="C24" s="21" t="s">
        <v>15</v>
      </c>
      <c r="D24" s="21"/>
      <c r="E24" s="21">
        <v>342343</v>
      </c>
      <c r="F24" s="21">
        <v>362343</v>
      </c>
      <c r="G24" s="40">
        <f>+F24-Resumen!C19</f>
        <v>-19097</v>
      </c>
      <c r="H24" s="21"/>
      <c r="I24" s="21">
        <v>323246</v>
      </c>
      <c r="J24" s="21">
        <v>423246</v>
      </c>
      <c r="K24" s="21">
        <f>+J24-Resumen!C19</f>
        <v>41806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16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16</v>
      </c>
      <c r="B40" s="21" t="s">
        <v>15</v>
      </c>
      <c r="C40" s="21" t="s">
        <v>15</v>
      </c>
      <c r="D40" s="21"/>
      <c r="E40" s="21">
        <v>687144</v>
      </c>
      <c r="F40" s="21">
        <v>707144</v>
      </c>
      <c r="G40" s="21">
        <f>+F40-Resumen!C20</f>
        <v>19801</v>
      </c>
      <c r="H40" s="21"/>
      <c r="I40" s="21">
        <v>637120</v>
      </c>
      <c r="J40" s="21">
        <v>737120</v>
      </c>
      <c r="K40" s="21">
        <f>+J40-Resumen!C20</f>
        <v>49777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19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 t="s">
        <v>16</v>
      </c>
      <c r="B10" s="21" t="s">
        <v>15</v>
      </c>
      <c r="C10" s="21" t="s">
        <v>15</v>
      </c>
      <c r="D10" s="21"/>
      <c r="E10" s="21">
        <v>293179</v>
      </c>
      <c r="F10" s="21">
        <v>313179</v>
      </c>
      <c r="G10" s="21" t="e">
        <f>+F10-Resumen!#REF!</f>
        <v>#REF!</v>
      </c>
      <c r="H10" s="21"/>
      <c r="I10" s="21" t="s">
        <v>16</v>
      </c>
      <c r="J10" s="21" t="s">
        <v>15</v>
      </c>
      <c r="K10" s="21" t="e">
        <f>+J10-Resumen!#REF!</f>
        <v>#VALUE!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ht="15">
      <c r="A22" s="11">
        <v>20</v>
      </c>
    </row>
    <row r="24" spans="1:11" ht="12.75">
      <c r="A24" s="51" t="s">
        <v>4</v>
      </c>
      <c r="B24" s="51"/>
      <c r="C24" s="51"/>
      <c r="D24" s="1"/>
      <c r="E24" s="51" t="s">
        <v>10</v>
      </c>
      <c r="F24" s="51"/>
      <c r="G24" s="51"/>
      <c r="H24" s="1"/>
      <c r="I24" s="51" t="s">
        <v>11</v>
      </c>
      <c r="J24" s="51"/>
      <c r="K24" s="51"/>
    </row>
    <row r="25" spans="1:11" ht="13.5">
      <c r="A25" s="9" t="s">
        <v>7</v>
      </c>
      <c r="B25" s="9" t="s">
        <v>8</v>
      </c>
      <c r="C25" s="9" t="s">
        <v>9</v>
      </c>
      <c r="D25" s="1"/>
      <c r="E25" s="9" t="s">
        <v>7</v>
      </c>
      <c r="F25" s="9" t="s">
        <v>8</v>
      </c>
      <c r="G25" s="9" t="s">
        <v>9</v>
      </c>
      <c r="H25" s="1"/>
      <c r="I25" s="9" t="s">
        <v>7</v>
      </c>
      <c r="J25" s="9" t="s">
        <v>8</v>
      </c>
      <c r="K25" s="9" t="s">
        <v>9</v>
      </c>
    </row>
    <row r="26" spans="1:11" ht="11.25">
      <c r="A26" s="21">
        <v>225627</v>
      </c>
      <c r="B26" s="21" t="s">
        <v>15</v>
      </c>
      <c r="C26" s="21" t="s">
        <v>15</v>
      </c>
      <c r="D26" s="21"/>
      <c r="E26" s="21">
        <v>371951</v>
      </c>
      <c r="F26" s="21">
        <v>391951</v>
      </c>
      <c r="G26" s="21">
        <f>+F26-Resumen!C22</f>
        <v>18074</v>
      </c>
      <c r="H26" s="21"/>
      <c r="I26" s="21">
        <v>328711</v>
      </c>
      <c r="J26" s="21">
        <v>428711</v>
      </c>
      <c r="K26" s="21">
        <f>+J26-Resumen!C22</f>
        <v>54834</v>
      </c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</sheetData>
  <sheetProtection/>
  <mergeCells count="6">
    <mergeCell ref="A24:C24"/>
    <mergeCell ref="E24:G24"/>
    <mergeCell ref="I24:K24"/>
    <mergeCell ref="A8:C8"/>
    <mergeCell ref="E8:G8"/>
    <mergeCell ref="I8:K8"/>
  </mergeCells>
  <printOptions/>
  <pageMargins left="0.75" right="0.75" top="1" bottom="0.1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21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265627</v>
      </c>
      <c r="B10" s="21">
        <v>365627</v>
      </c>
      <c r="C10" s="21">
        <f>+B10-Resumen!C23</f>
        <v>78456</v>
      </c>
      <c r="D10" s="21"/>
      <c r="E10" s="21">
        <v>279712</v>
      </c>
      <c r="F10" s="21">
        <v>299712</v>
      </c>
      <c r="G10" s="21">
        <f>+F10-Resumen!C23</f>
        <v>12541</v>
      </c>
      <c r="H10" s="21"/>
      <c r="I10" s="21" t="s">
        <v>16</v>
      </c>
      <c r="J10" s="21" t="s">
        <v>15</v>
      </c>
      <c r="K10" s="21" t="e">
        <f>+J10-Resumen!C23</f>
        <v>#VALUE!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1.25">
      <c r="A20" s="48">
        <v>22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 t="s">
        <v>16</v>
      </c>
      <c r="B24" s="21"/>
      <c r="C24" s="21"/>
      <c r="D24" s="21"/>
      <c r="E24" s="21">
        <v>603650</v>
      </c>
      <c r="F24" s="21">
        <f>+E24+20000</f>
        <v>623650</v>
      </c>
      <c r="G24" s="21">
        <f>+F24-Resumen!C24</f>
        <v>14936</v>
      </c>
      <c r="H24" s="21"/>
      <c r="I24" s="21">
        <v>525840</v>
      </c>
      <c r="J24" s="21">
        <v>625840</v>
      </c>
      <c r="K24" s="21">
        <f>+J24-Resumen!C24</f>
        <v>17126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23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16</v>
      </c>
      <c r="B40" s="21" t="s">
        <v>15</v>
      </c>
      <c r="C40" s="21" t="s">
        <v>15</v>
      </c>
      <c r="D40" s="21"/>
      <c r="E40" s="21">
        <v>671600</v>
      </c>
      <c r="F40" s="21">
        <v>691600</v>
      </c>
      <c r="G40" s="21">
        <f>+F40-Resumen!C25</f>
        <v>71386</v>
      </c>
      <c r="H40" s="21"/>
      <c r="I40" s="21" t="s">
        <v>16</v>
      </c>
      <c r="J40" s="21" t="s">
        <v>15</v>
      </c>
      <c r="K40" s="21" t="e">
        <f>+J40-Resumen!C25</f>
        <v>#VALUE!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hyperlinks>
    <hyperlink ref="A20" location="Resumen!A1" display="Resumen!A1"/>
  </hyperlinks>
  <printOptions/>
  <pageMargins left="0.75" right="0.75" top="1" bottom="0.1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2" defaultRowHeight="11.25"/>
  <cols>
    <col min="9" max="9" width="19.33203125" style="0" customWidth="1"/>
  </cols>
  <sheetData>
    <row r="1" spans="1:4" ht="20.25">
      <c r="A1" s="2" t="s">
        <v>24</v>
      </c>
      <c r="B1" s="3"/>
      <c r="C1" s="3"/>
      <c r="D1" s="3"/>
    </row>
    <row r="2" spans="1:4" ht="11.25">
      <c r="A2" s="4"/>
      <c r="B2" s="3"/>
      <c r="C2" s="3"/>
      <c r="D2" s="3"/>
    </row>
    <row r="5" spans="3:6" ht="15.75">
      <c r="C5" s="10" t="str">
        <f>"MANTENIMIENTO POR CAMION - "&amp;UPPER(TEXT(Resumen!F1,"mmmm aaaa"))</f>
        <v>MANTENIMIENTO POR CAMION - MAYO JUEVES</v>
      </c>
      <c r="D5" s="8"/>
      <c r="E5" s="8"/>
      <c r="F5" s="8"/>
    </row>
    <row r="6" ht="15">
      <c r="A6" s="11">
        <v>25</v>
      </c>
    </row>
    <row r="8" spans="1:11" ht="12.75">
      <c r="A8" s="51" t="s">
        <v>4</v>
      </c>
      <c r="B8" s="51"/>
      <c r="C8" s="51"/>
      <c r="D8" s="1"/>
      <c r="E8" s="51" t="s">
        <v>10</v>
      </c>
      <c r="F8" s="51"/>
      <c r="G8" s="51"/>
      <c r="H8" s="1"/>
      <c r="I8" s="51" t="s">
        <v>11</v>
      </c>
      <c r="J8" s="51"/>
      <c r="K8" s="51"/>
    </row>
    <row r="9" spans="1:11" ht="13.5">
      <c r="A9" s="9" t="s">
        <v>7</v>
      </c>
      <c r="B9" s="9" t="s">
        <v>8</v>
      </c>
      <c r="C9" s="9" t="s">
        <v>9</v>
      </c>
      <c r="D9" s="1"/>
      <c r="E9" s="9" t="s">
        <v>7</v>
      </c>
      <c r="F9" s="9" t="s">
        <v>8</v>
      </c>
      <c r="G9" s="9" t="s">
        <v>9</v>
      </c>
      <c r="H9" s="1"/>
      <c r="I9" s="9" t="s">
        <v>7</v>
      </c>
      <c r="J9" s="9" t="s">
        <v>8</v>
      </c>
      <c r="K9" s="9" t="s">
        <v>9</v>
      </c>
    </row>
    <row r="10" spans="1:11" ht="11.25">
      <c r="A10" s="21">
        <v>567290</v>
      </c>
      <c r="B10" s="21">
        <v>667290</v>
      </c>
      <c r="C10" s="21">
        <f>+B10-Resumen!C25</f>
        <v>47076</v>
      </c>
      <c r="D10" s="21"/>
      <c r="E10" s="21">
        <v>611738</v>
      </c>
      <c r="F10" s="21">
        <v>631738</v>
      </c>
      <c r="G10" s="21">
        <f>+F10-Resumen!C25</f>
        <v>11524</v>
      </c>
      <c r="H10" s="21"/>
      <c r="I10" s="21">
        <v>594794</v>
      </c>
      <c r="J10" s="21">
        <v>694794</v>
      </c>
      <c r="K10" s="21">
        <f>+J10-Resumen!C25</f>
        <v>74580</v>
      </c>
    </row>
    <row r="11" spans="1:11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ht="15">
      <c r="A20" s="11">
        <v>26</v>
      </c>
    </row>
    <row r="22" spans="1:11" ht="12.75">
      <c r="A22" s="51" t="s">
        <v>4</v>
      </c>
      <c r="B22" s="51"/>
      <c r="C22" s="51"/>
      <c r="D22" s="1"/>
      <c r="E22" s="51" t="s">
        <v>10</v>
      </c>
      <c r="F22" s="51"/>
      <c r="G22" s="51"/>
      <c r="H22" s="1"/>
      <c r="I22" s="51" t="s">
        <v>11</v>
      </c>
      <c r="J22" s="51"/>
      <c r="K22" s="51"/>
    </row>
    <row r="23" spans="1:11" ht="13.5">
      <c r="A23" s="9" t="s">
        <v>7</v>
      </c>
      <c r="B23" s="9" t="s">
        <v>8</v>
      </c>
      <c r="C23" s="9" t="s">
        <v>9</v>
      </c>
      <c r="D23" s="1"/>
      <c r="E23" s="9" t="s">
        <v>7</v>
      </c>
      <c r="F23" s="9" t="s">
        <v>8</v>
      </c>
      <c r="G23" s="9" t="s">
        <v>9</v>
      </c>
      <c r="H23" s="1"/>
      <c r="I23" s="9" t="s">
        <v>7</v>
      </c>
      <c r="J23" s="9" t="s">
        <v>8</v>
      </c>
      <c r="K23" s="9" t="s">
        <v>9</v>
      </c>
    </row>
    <row r="24" spans="1:11" ht="11.25">
      <c r="A24" s="21">
        <v>150379</v>
      </c>
      <c r="B24" s="21" t="s">
        <v>15</v>
      </c>
      <c r="C24" s="21" t="s">
        <v>15</v>
      </c>
      <c r="D24" s="21"/>
      <c r="E24" s="21">
        <v>447376</v>
      </c>
      <c r="F24" s="21">
        <v>467376</v>
      </c>
      <c r="G24" s="21">
        <f>+F24-Resumen!C26</f>
        <v>15989</v>
      </c>
      <c r="H24" s="21"/>
      <c r="I24" s="21">
        <v>400000</v>
      </c>
      <c r="J24" s="21">
        <v>500000</v>
      </c>
      <c r="K24" s="38">
        <f>+J24-Resumen!C26</f>
        <v>48613</v>
      </c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5">
      <c r="A36" s="11">
        <v>27</v>
      </c>
    </row>
    <row r="38" spans="1:11" ht="12.75">
      <c r="A38" s="51" t="s">
        <v>4</v>
      </c>
      <c r="B38" s="51"/>
      <c r="C38" s="51"/>
      <c r="D38" s="1"/>
      <c r="E38" s="51" t="s">
        <v>10</v>
      </c>
      <c r="F38" s="51"/>
      <c r="G38" s="51"/>
      <c r="H38" s="1"/>
      <c r="I38" s="51" t="s">
        <v>11</v>
      </c>
      <c r="J38" s="51"/>
      <c r="K38" s="51"/>
    </row>
    <row r="39" spans="1:11" ht="13.5">
      <c r="A39" s="9" t="s">
        <v>7</v>
      </c>
      <c r="B39" s="9" t="s">
        <v>8</v>
      </c>
      <c r="C39" s="9" t="s">
        <v>9</v>
      </c>
      <c r="D39" s="1"/>
      <c r="E39" s="9" t="s">
        <v>7</v>
      </c>
      <c r="F39" s="9" t="s">
        <v>8</v>
      </c>
      <c r="G39" s="9" t="s">
        <v>9</v>
      </c>
      <c r="H39" s="1"/>
      <c r="I39" s="9" t="s">
        <v>7</v>
      </c>
      <c r="J39" s="9" t="s">
        <v>8</v>
      </c>
      <c r="K39" s="9" t="s">
        <v>9</v>
      </c>
    </row>
    <row r="40" spans="1:11" ht="11.25">
      <c r="A40" s="21" t="s">
        <v>16</v>
      </c>
      <c r="B40" s="21" t="s">
        <v>15</v>
      </c>
      <c r="C40" s="21" t="s">
        <v>15</v>
      </c>
      <c r="D40" s="21"/>
      <c r="E40" s="21">
        <v>248430</v>
      </c>
      <c r="F40" s="21">
        <v>268430</v>
      </c>
      <c r="G40" s="21">
        <f>+F40-Resumen!C27</f>
        <v>19998</v>
      </c>
      <c r="H40" s="21"/>
      <c r="I40" s="21" t="s">
        <v>16</v>
      </c>
      <c r="J40" s="21" t="s">
        <v>15</v>
      </c>
      <c r="K40" s="38" t="e">
        <f>+J40-Resumen!C27</f>
        <v>#VALUE!</v>
      </c>
    </row>
    <row r="41" spans="1:1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sheetProtection/>
  <mergeCells count="9">
    <mergeCell ref="A38:C38"/>
    <mergeCell ref="E38:G38"/>
    <mergeCell ref="I38:K38"/>
    <mergeCell ref="A8:C8"/>
    <mergeCell ref="E8:G8"/>
    <mergeCell ref="I8:K8"/>
    <mergeCell ref="A22:C22"/>
    <mergeCell ref="E22:G22"/>
    <mergeCell ref="I22:K22"/>
  </mergeCells>
  <printOptions/>
  <pageMargins left="0.75" right="0.75" top="1" bottom="0.1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Educa informatica</cp:lastModifiedBy>
  <cp:lastPrinted>2011-06-10T22:56:23Z</cp:lastPrinted>
  <dcterms:created xsi:type="dcterms:W3CDTF">2009-08-18T19:23:07Z</dcterms:created>
  <dcterms:modified xsi:type="dcterms:W3CDTF">2023-03-07T23:11:57Z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